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97" documentId="13_ncr:1_{F6CB121F-512D-4AA6-A0C1-0FB36C537598}" xr6:coauthVersionLast="47" xr6:coauthVersionMax="47" xr10:uidLastSave="{60BC1BD5-B400-4648-B9D4-D3D81923366B}"/>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<sst xmlns="http://schemas.openxmlformats.org/spreadsheetml/2006/main" count="179028" uniqueCount="39103">
  <si>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</si>
  <si>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</si>
  <si>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</si>
  <si>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</si>
  <si>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</si>
  <si>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</si>
  <si>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</si>
  <si>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</si>
  <si>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</si>
  <si>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</si>
  <si>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</si>
  <si>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</si>
  <si>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</si>
  <si>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</si>
  <si>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</si>
  <si>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</si>
  <si>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</si>
  <si>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</si>
  <si>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</si>
  <si>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</si>
  <si>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</si>
  <si>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</si>
  <si>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</si>
  <si>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</si>
  <si>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</si>
  <si>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</si>
  <si>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</si>
  <si>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</si>
  <si>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</si>
  <si>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</si>
  <si>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</si>
  <si>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</si>
  <si>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</si>
  <si>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</si>
  <si>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</si>
  <si>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</si>
  <si>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</si>
  <si>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</si>
  <si>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</si>
  <si>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</si>
  <si>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</si>
  <si>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</si>
  <si>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</si>
  <si>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</si>
  <si>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</si>
  <si>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</si>
  <si>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</si>
  <si>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</si>
  <si>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</si>
  <si>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</si>
  <si>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</si>
  <si>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</si>
  <si>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</si>
  <si>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</si>
  <si>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</si>
  <si>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</si>
  <si>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</si>
  <si>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</si>
  <si>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</si>
  <si>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</si>
  <si>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</si>
  <si>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</si>
  <si>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</si>
  <si>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</si>
  <si>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</si>
  <si>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</si>
  <si>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</si>
  <si>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</si>
  <si>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</si>
  <si>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</si>
  <si>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</si>
  <si>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</si>
  <si>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</si>
  <si>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</si>
  <si>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</si>
  <si>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</si>
  <si>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</si>
  <si>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</si>
  <si>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</si>
  <si>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</si>
  <si>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</si>
  <si>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</si>
  <si>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</si>
  <si>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</si>
  <si>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</si>
  <si>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</si>
  <si>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</si>
  <si>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</si>
  <si>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</si>
  <si>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</si>
  <si>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</si>
  <si>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</si>
  <si>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</si>
  <si>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</si>
  <si>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</si>
  <si>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</si>
  <si>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</si>
  <si>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</si>
  <si>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</si>
  <si>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</si>
  <si>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</si>
  <si>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</si>
  <si>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</si>
  <si>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</si>
  <si>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</si>
  <si>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</si>
  <si>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</si>
  <si>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</si>
  <si>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</si>
  <si>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</si>
  <si>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</si>
  <si>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</si>
  <si>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</si>
  <si>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</si>
  <si>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</si>
  <si>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</si>
  <si>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</si>
  <si>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</si>
  <si>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</si>
  <si>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</si>
  <si>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</si>
  <si>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</si>
  <si>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</si>
  <si>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</si>
  <si>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</si>
  <si>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</si>
  <si>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</si>
  <si>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</si>
  <si>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</si>
  <si>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</si>
  <si>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</si>
  <si>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</si>
  <si>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</si>
  <si>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</si>
  <si>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</si>
  <si>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</si>
  <si>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</si>
  <si>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</si>
  <si>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</si>
  <si>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</si>
  <si>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</si>
  <si>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</si>
  <si>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</si>
  <si>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</si>
  <si>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</si>
  <si>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</si>
  <si>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</si>
  <si>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</si>
  <si>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</si>
  <si>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</si>
  <si>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</si>
  <si>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</si>
  <si>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</si>
  <si>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</si>
  <si>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</si>
  <si>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</si>
  <si>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</si>
  <si>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</si>
  <si>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</si>
  <si>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</si>
  <si>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</si>
  <si>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</si>
  <si>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</si>
  <si>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</si>
  <si>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</si>
  <si>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</si>
  <si>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</si>
  <si>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</si>
  <si>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</si>
  <si>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</si>
  <si>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</si>
  <si>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</si>
  <si>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</si>
  <si>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</si>
  <si>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</si>
  <si>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</si>
  <si>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</si>
  <si>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</si>
  <si>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</si>
  <si>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</si>
  <si>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</si>
  <si>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</si>
  <si>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</si>
  <si>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</si>
  <si>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</si>
  <si>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</si>
  <si>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</si>
  <si>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</si>
  <si>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</si>
  <si>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</si>
  <si>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</si>
  <si>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</si>
  <si>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</si>
  <si>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</si>
  <si>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</si>
  <si>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</si>
  <si>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</si>
  <si>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</si>
  <si>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</si>
  <si>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</si>
  <si>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</si>
  <si>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</si>
  <si>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</si>
  <si>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</si>
  <si>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</si>
  <si>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</si>
  <si>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</si>
  <si>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</si>
  <si>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</si>
  <si>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</si>
  <si>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</si>
  <si>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</si>
  <si>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</si>
  <si>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</si>
  <si>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</si>
  <si>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</si>
  <si>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</si>
  <si>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</si>
  <si>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</si>
  <si>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</si>
  <si>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</si>
  <si>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</si>
  <si>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</si>
  <si>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</si>
  <si>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</si>
  <si>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</si>
  <si>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</si>
  <si>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</si>
  <si>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</si>
  <si>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</si>
  <si>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</si>
  <si>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</si>
  <si>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</si>
  <si>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</si>
  <si>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</si>
  <si>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</si>
  <si>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</si>
  <si>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</si>
  <si>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</si>
  <si>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</si>
  <si>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</si>
  <si>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</si>
  <si>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</si>
  <si>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</si>
  <si>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</si>
  <si>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</si>
  <si>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</si>
  <si>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</si>
  <si>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</si>
  <si>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</si>
  <si>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</si>
  <si>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</si>
  <si>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</si>
  <si>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</si>
  <si>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</si>
  <si>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</si>
  <si>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</si>
  <si>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</si>
  <si>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</si>
  <si>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</si>
  <si>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</si>
  <si>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</si>
  <si>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</si>
  <si>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</si>
  <si>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</si>
  <si>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</si>
  <si>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</si>
  <si>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</si>
  <si>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</si>
  <si>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</si>
  <si>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</si>
  <si>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</si>
  <si>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</si>
  <si>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</si>
  <si>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</si>
  <si>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</si>
  <si>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</si>
  <si>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</si>
  <si>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</si>
  <si>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</si>
  <si>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</si>
  <si>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</si>
  <si>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</si>
  <si>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</si>
  <si>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</si>
  <si>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</si>
  <si>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</si>
  <si>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</si>
  <si>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</si>
  <si>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</si>
  <si>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</si>
  <si>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</si>
  <si>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</si>
  <si>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</si>
  <si>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</si>
  <si>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</si>
  <si>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</si>
  <si>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</si>
  <si>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</si>
  <si>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</si>
  <si>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</si>
  <si>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</si>
  <si>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</si>
  <si>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</si>
  <si>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</si>
  <si>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</si>
  <si>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</si>
  <si>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</si>
  <si>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</si>
  <si>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</si>
  <si>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</si>
  <si>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</si>
  <si>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</si>
  <si>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</si>
  <si>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</si>
  <si>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</si>
  <si>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</si>
  <si>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</si>
  <si>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</si>
  <si>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</si>
  <si>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</si>
  <si>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</si>
  <si>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</si>
  <si>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</si>
  <si>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</si>
  <si>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</si>
  <si>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</si>
  <si>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</si>
  <si>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</si>
  <si>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</si>
  <si>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</si>
  <si>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</si>
  <si>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</si>
  <si>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</si>
  <si>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</si>
  <si>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</si>
  <si>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</si>
  <si>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</si>
  <si>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</si>
  <si>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</si>
  <si>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</si>
  <si>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</si>
  <si>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</si>
  <si>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</si>
  <si>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</si>
  <si>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</si>
  <si>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</si>
  <si>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</si>
  <si>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</si>
  <si>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</si>
  <si>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</si>
  <si>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</si>
  <si>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</si>
  <si>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</si>
  <si>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</si>
  <si>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</si>
  <si>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</si>
  <si>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</si>
  <si>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</si>
  <si>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</si>
  <si>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</si>
  <si>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</si>
  <si>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</si>
  <si>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</si>
  <si>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</si>
  <si>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</si>
  <si>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</si>
  <si>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</si>
  <si>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</si>
  <si>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</si>
  <si>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</si>
  <si>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</si>
  <si>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</si>
  <si>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</si>
  <si>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</si>
  <si>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</si>
  <si>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</si>
  <si>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</si>
  <si>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</si>
  <si>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</si>
  <si>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</si>
  <si>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</si>
  <si>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</si>
  <si>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</si>
  <si>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</si>
  <si>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</si>
  <si>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</si>
  <si>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</si>
  <si>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</si>
  <si>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</si>
  <si>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</si>
  <si>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</si>
  <si>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</si>
  <si>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</si>
  <si>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</si>
  <si>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</si>
  <si>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</si>
  <si>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</si>
  <si>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</si>
  <si>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</si>
  <si>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</si>
  <si>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</si>
  <si>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</si>
  <si>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</si>
  <si>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</si>
  <si>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</si>
  <si>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</si>
  <si>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</si>
  <si>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</si>
  <si>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</si>
  <si>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</si>
  <si>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</si>
  <si>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</si>
  <si>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</si>
  <si>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</si>
  <si>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</si>
  <si>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</si>
  <si>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</si>
  <si>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</si>
  <si>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</si>
  <si>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</si>
  <si>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</si>
  <si>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</si>
  <si>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</si>
  <si>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</si>
  <si>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</si>
  <si>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</si>
  <si>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</si>
  <si>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</si>
  <si>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</si>
  <si>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</si>
  <si>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</si>
  <si>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</si>
  <si>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</si>
  <si>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</si>
  <si>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</si>
  <si>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</si>
  <si>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</si>
  <si>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</si>
  <si>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</si>
  <si>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</si>
  <si>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</si>
  <si>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</si>
  <si>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</si>
  <si>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</si>
  <si>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</si>
  <si>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</si>
  <si>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</si>
  <si>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</si>
  <si>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</si>
  <si>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</si>
  <si>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</si>
  <si>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</si>
  <si>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</si>
  <si>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</si>
  <si>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</si>
  <si>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</si>
  <si>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</si>
  <si>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</si>
  <si>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</si>
  <si>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</si>
  <si>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</si>
  <si>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</si>
  <si>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</si>
  <si>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</si>
  <si>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</si>
  <si>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</si>
  <si>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</si>
  <si>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</si>
  <si>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</si>
  <si>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</si>
  <si>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</si>
  <si>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</si>
  <si>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</si>
  <si>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</si>
  <si>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</si>
  <si>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</si>
  <si>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</si>
  <si>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</si>
  <si>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</si>
  <si>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</si>
  <si>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</si>
  <si>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</si>
  <si>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</si>
  <si>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</si>
  <si>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</si>
  <si>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</si>
  <si>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</si>
  <si>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</si>
  <si>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</si>
  <si>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</si>
  <si>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</si>
  <si>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</si>
  <si>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</si>
  <si>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</si>
  <si>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</si>
  <si>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</si>
  <si>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</si>
  <si>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</si>
  <si>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</si>
  <si>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</si>
  <si>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</si>
  <si>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</si>
  <si>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</si>
  <si>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</si>
  <si>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</si>
  <si>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</si>
  <si>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</si>
  <si>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</si>
  <si>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</si>
  <si>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</si>
  <si>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</si>
  <si>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</si>
  <si>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</si>
  <si>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</si>
  <si>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</si>
  <si>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</si>
  <si>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</si>
  <si>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</si>
  <si>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</si>
  <si>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</si>
  <si>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</si>
  <si>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</si>
  <si>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</si>
  <si>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</si>
  <si>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</si>
  <si>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</si>
  <si>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</si>
  <si>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</si>
  <si>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</si>
  <si>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</si>
  <si>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</si>
  <si>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</si>
  <si>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</si>
  <si>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</si>
  <si>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</si>
  <si>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</si>
  <si>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</si>
  <si>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</si>
  <si>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</si>
  <si>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</si>
  <si>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</si>
  <si>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</si>
  <si>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</si>
  <si>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</si>
  <si>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</si>
  <si>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</si>
  <si>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</si>
  <si>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</si>
  <si>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</si>
  <si>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</si>
  <si>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</si>
  <si>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</si>
  <si>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</si>
  <si>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</si>
  <si>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</si>
  <si>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</si>
  <si>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</si>
  <si>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</si>
  <si>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</si>
  <si>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</si>
  <si>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</si>
  <si>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</si>
  <si>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</si>
  <si>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</si>
  <si>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</si>
  <si>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</si>
  <si>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</si>
  <si>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</si>
  <si>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</si>
  <si>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</si>
  <si>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</si>
  <si>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</si>
  <si>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</si>
  <si>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</si>
  <si>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</si>
  <si>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</si>
  <si>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</si>
  <si>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</si>
  <si>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</si>
  <si>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</si>
  <si>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</si>
  <si>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</si>
  <si>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</si>
  <si>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</si>
  <si>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</si>
  <si>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</si>
  <si>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</si>
  <si>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</si>
  <si>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</si>
  <si>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</si>
  <si>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</si>
  <si>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</si>
  <si>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</si>
  <si>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</si>
  <si>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</si>
  <si>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</si>
  <si>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</si>
  <si>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</si>
  <si>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</si>
  <si>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</si>
  <si>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</si>
  <si>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</si>
  <si>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</si>
  <si>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</si>
  <si>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</si>
  <si>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</si>
  <si>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</si>
  <si>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</si>
  <si>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</si>
  <si>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</si>
  <si>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</si>
  <si>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</si>
  <si>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</si>
  <si>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</si>
  <si>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</si>
  <si>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</si>
  <si>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</si>
  <si>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</si>
  <si>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</si>
  <si>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</si>
  <si>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</si>
  <si>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</si>
  <si>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</si>
  <si>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</si>
  <si>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</si>
  <si>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</si>
  <si>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</si>
  <si>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</si>
  <si>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</si>
  <si>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</si>
  <si>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</si>
  <si>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</si>
  <si>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</si>
  <si>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</si>
  <si>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</si>
  <si>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</si>
  <si>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</si>
  <si>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</si>
  <si>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</si>
  <si>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</si>
  <si>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</si>
  <si>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</si>
  <si>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</si>
  <si>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</si>
  <si>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</si>
  <si>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</si>
  <si>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</si>
  <si>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</si>
  <si>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</si>
  <si>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</si>
  <si>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</si>
  <si>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</si>
  <si>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</si>
  <si>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</si>
  <si>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</si>
  <si>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</si>
  <si>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</si>
  <si>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</si>
  <si>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</si>
  <si>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</si>
  <si>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</si>
  <si>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</si>
  <si>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</si>
  <si>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</si>
  <si>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</si>
  <si>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</si>
  <si>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</si>
  <si>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</si>
  <si>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</si>
  <si>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</si>
  <si>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</si>
  <si>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</si>
  <si>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</si>
  <si>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</si>
  <si>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</si>
  <si>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</si>
  <si>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</si>
  <si>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</si>
  <si>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</si>
  <si>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</si>
  <si>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</si>
  <si>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</si>
  <si>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</si>
  <si>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</si>
  <si>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</si>
  <si>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</si>
  <si>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</si>
  <si>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</si>
  <si>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</si>
  <si>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</si>
  <si>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</si>
  <si>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</si>
  <si>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</si>
  <si>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</si>
  <si>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</si>
  <si>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</si>
  <si>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</si>
  <si>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</si>
  <si>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</si>
  <si>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</si>
  <si>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</si>
  <si>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</si>
  <si>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</si>
  <si>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</si>
  <si>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</si>
  <si>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</si>
  <si>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</si>
  <si>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</si>
  <si>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</si>
  <si>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</si>
  <si>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</si>
  <si>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</si>
  <si>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</si>
  <si>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</si>
  <si>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</si>
  <si>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</si>
  <si>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</si>
  <si>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</si>
  <si>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</si>
  <si>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</si>
  <si>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</si>
  <si>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</si>
  <si>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</si>
  <si>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</si>
  <si>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</si>
  <si>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</si>
  <si>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</si>
  <si>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</si>
  <si>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</si>
  <si>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</si>
  <si>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</si>
  <si>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</si>
  <si>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</si>
  <si>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</si>
  <si>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</si>
  <si>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</si>
  <si>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</si>
  <si>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</si>
  <si>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</si>
  <si>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</si>
  <si>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</si>
  <si>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</si>
  <si>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</si>
  <si>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</si>
  <si>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</si>
  <si>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</si>
  <si>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</si>
  <si>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</si>
  <si>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</si>
  <si>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</si>
  <si>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</si>
  <si>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</si>
  <si>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</si>
  <si>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</si>
  <si>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</si>
  <si>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</si>
  <si>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</si>
  <si>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</si>
  <si>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</si>
  <si>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</si>
  <si>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</si>
  <si>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</si>
  <si>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</si>
  <si>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</si>
  <si>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</si>
  <si>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</si>
  <si>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</si>
  <si>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</si>
  <si>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</si>
  <si>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</si>
  <si>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</si>
  <si>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</si>
  <si>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</si>
  <si>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</si>
  <si>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</si>
  <si>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</si>
  <si>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</si>
  <si>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</si>
  <si>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</si>
  <si>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</si>
  <si>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</si>
  <si>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</si>
  <si>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</si>
  <si>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</si>
  <si>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</si>
  <si>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</si>
  <si>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</si>
  <si>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</si>
  <si>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</si>
  <si>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</si>
  <si>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</si>
  <si>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</si>
  <si>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</si>
  <si>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</si>
  <si>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</si>
  <si>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</si>
  <si>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</si>
  <si>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</si>
  <si>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</si>
  <si>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</si>
  <si>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</si>
  <si>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</si>
  <si>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</si>
  <si>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</si>
  <si>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</si>
  <si>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</si>
  <si>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</si>
  <si>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</si>
  <si>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</si>
  <si>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</si>
  <si>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</si>
  <si>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</si>
  <si>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</si>
  <si>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</si>
  <si>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</si>
  <si>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</si>
  <si>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</si>
  <si>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</si>
  <si>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</si>
  <si>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</si>
  <si>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</si>
  <si>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</si>
  <si>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</si>
  <si>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</si>
  <si>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</si>
  <si>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</si>
  <si>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</si>
  <si>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</si>
  <si>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</si>
  <si>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</si>
  <si>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</si>
  <si>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</si>
  <si>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</si>
  <si>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</si>
  <si>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</si>
  <si>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</si>
  <si>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</si>
  <si>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</si>
  <si>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</si>
  <si>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</si>
  <si>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</si>
  <si>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</si>
  <si>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</si>
  <si>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</si>
  <si>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</si>
  <si>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</si>
  <si>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</si>
  <si>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</si>
  <si>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</si>
  <si>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</si>
  <si>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</si>
  <si>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</si>
  <si>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</si>
  <si>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</si>
  <si>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</si>
  <si>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</si>
  <si>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</si>
  <si>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</si>
  <si>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</si>
  <si>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</si>
  <si>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</si>
  <si>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</si>
  <si>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</si>
  <si>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</si>
  <si>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</si>
  <si>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</si>
  <si>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</si>
  <si>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</si>
  <si>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</si>
  <si>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</si>
  <si>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</si>
  <si>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</si>
  <si>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</si>
  <si>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</si>
  <si>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</si>
  <si>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</si>
  <si>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</si>
  <si>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</si>
  <si>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</si>
  <si>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</si>
  <si>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</si>
  <si>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</si>
  <si>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</si>
  <si>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</si>
  <si>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</si>
  <si>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</si>
  <si>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</si>
  <si>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</si>
  <si>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</si>
  <si>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</si>
  <si>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</si>
  <si>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</si>
  <si>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</si>
  <si>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</si>
  <si>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</si>
  <si>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</si>
  <si>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</si>
  <si>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</si>
  <si>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</si>
  <si>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</si>
  <si>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</si>
  <si>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</si>
  <si>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</si>
  <si>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</si>
  <si>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</si>
  <si>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</si>
  <si>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</si>
  <si>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</si>
  <si>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</si>
  <si>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</si>
  <si>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</si>
  <si>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</si>
  <si>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</si>
  <si>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</si>
  <si>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</si>
  <si>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</si>
  <si>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</si>
  <si>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</si>
  <si>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</si>
  <si>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</si>
  <si>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</si>
  <si>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</si>
  <si>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</si>
  <si>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</si>
  <si>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</si>
  <si>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</si>
  <si>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</si>
  <si>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</si>
  <si>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</si>
  <si>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</si>
  <si>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</si>
  <si>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</si>
  <si>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</si>
  <si>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</si>
  <si>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</si>
  <si>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</si>
  <si>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</si>
  <si>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</si>
  <si>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</si>
  <si>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</si>
  <si>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</si>
  <si>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</si>
  <si>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</si>
  <si>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</si>
  <si>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</si>
  <si>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</si>
  <si>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</si>
  <si>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</si>
  <si>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</si>
  <si>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</si>
  <si>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</si>
  <si>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</si>
  <si>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</si>
  <si>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</si>
  <si>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</si>
  <si>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</si>
  <si>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</si>
  <si>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</si>
  <si>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</si>
  <si>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</si>
  <si>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</si>
  <si>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</si>
  <si>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</si>
  <si>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</si>
  <si>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</si>
  <si>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</si>
  <si>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</si>
  <si>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</si>
  <si>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</si>
  <si>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</si>
  <si>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</si>
  <si>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</si>
  <si>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</si>
  <si>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</si>
  <si>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</si>
  <si>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</si>
  <si>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</si>
  <si>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</si>
  <si>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</si>
  <si>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</si>
  <si>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</si>
  <si>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</si>
  <si>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</si>
  <si>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</si>
  <si>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</si>
  <si>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</si>
  <si>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</si>
  <si>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</si>
  <si>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</si>
  <si>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</si>
  <si>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</si>
  <si>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</si>
  <si>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</si>
  <si>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</si>
  <si>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</si>
  <si>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</si>
  <si>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</si>
  <si>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</si>
  <si>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</si>
  <si>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</si>
  <si>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</si>
  <si>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</si>
  <si>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</si>
  <si>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</si>
  <si>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</si>
  <si>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</si>
  <si>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</si>
  <si>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</si>
  <si>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</si>
  <si>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</si>
  <si>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</si>
  <si>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</si>
  <si>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</si>
  <si>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</si>
  <si>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</si>
  <si>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</si>
  <si>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</si>
  <si>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</si>
  <si>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</si>
  <si>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</si>
  <si>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</si>
  <si>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</si>
  <si>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</si>
  <si>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</si>
  <si>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</si>
  <si>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</si>
  <si>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</si>
  <si>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</si>
  <si>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</si>
  <si>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</si>
  <si>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</si>
  <si>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</si>
  <si>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</si>
  <si>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</si>
  <si>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</si>
  <si>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</si>
  <si>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</si>
  <si>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</si>
  <si>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</si>
  <si>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</si>
  <si>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</si>
  <si>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</si>
  <si>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</si>
  <si>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</si>
  <si>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</si>
  <si>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</si>
  <si>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</si>
  <si>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</si>
  <si>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</si>
  <si>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</si>
  <si>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</si>
  <si>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</si>
  <si>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</si>
  <si>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</si>
  <si>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</si>
  <si>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</si>
  <si>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</si>
  <si>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</si>
  <si>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</si>
  <si>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</si>
  <si>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</si>
  <si>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</si>
  <si>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</si>
  <si>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</si>
  <si>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</si>
  <si>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</si>
  <si>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</si>
  <si>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</si>
  <si>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</si>
  <si>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</si>
  <si>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</si>
  <si>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</si>
  <si>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</si>
  <si>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</si>
  <si>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</si>
  <si>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</si>
  <si>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</si>
  <si>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</si>
  <si>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</si>
  <si>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</si>
  <si>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</si>
  <si>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</si>
  <si>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</si>
  <si>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</si>
  <si>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</si>
  <si>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</si>
  <si>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</si>
  <si>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</si>
  <si>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</si>
  <si>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</si>
  <si>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</si>
  <si>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</si>
  <si>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</si>
  <si>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</si>
  <si>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</si>
  <si>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</si>
  <si>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</si>
  <si>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</si>
  <si>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</si>
  <si>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</si>
  <si>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</si>
  <si>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</si>
  <si>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</si>
  <si>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</si>
  <si>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</si>
  <si>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</si>
  <si>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</si>
  <si>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</si>
  <si>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</si>
  <si>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</si>
  <si>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</si>
  <si>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</si>
  <si>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</si>
  <si>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</si>
  <si>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</si>
  <si>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</si>
  <si>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</si>
  <si>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</si>
  <si>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</si>
  <si>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</si>
  <si>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</si>
  <si>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</si>
  <si>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</si>
  <si>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</si>
  <si>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</si>
  <si>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</si>
  <si>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</si>
  <si>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</si>
  <si>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</si>
  <si>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</si>
  <si>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</si>
  <si>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</si>
  <si>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</si>
  <si>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</si>
  <si>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</si>
  <si>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</si>
  <si>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</si>
  <si>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</si>
  <si>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</si>
  <si>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</si>
  <si>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</si>
  <si>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</si>
  <si>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</si>
  <si>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</si>
  <si>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</si>
  <si>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</si>
  <si>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</si>
  <si>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</si>
  <si>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</si>
  <si>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</si>
  <si>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</si>
  <si>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</si>
  <si>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</si>
  <si>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</si>
  <si>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</si>
  <si>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</si>
  <si>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</si>
  <si>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</si>
  <si>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</si>
  <si>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</si>
  <si>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</si>
  <si>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</si>
  <si>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</si>
  <si>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</si>
  <si>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</si>
  <si>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</si>
  <si>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</si>
  <si>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</si>
  <si>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</si>
  <si>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</si>
  <si>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</si>
  <si>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</si>
  <si>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</si>
  <si>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</si>
  <si>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</si>
  <si>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</si>
  <si>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</si>
  <si>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</si>
  <si>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</si>
  <si>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</si>
  <si>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</si>
  <si>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</si>
  <si>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</si>
  <si>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</si>
  <si>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</si>
  <si>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</si>
  <si>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</si>
  <si>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</si>
  <si>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</si>
  <si>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</si>
  <si>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</si>
  <si>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</si>
  <si>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</si>
  <si>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</si>
  <si>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</si>
  <si>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</si>
  <si>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</si>
  <si>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</si>
  <si>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</si>
  <si>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</si>
  <si>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</si>
  <si>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</si>
  <si>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</si>
  <si>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</si>
  <si>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</si>
  <si>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</si>
  <si>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</si>
  <si>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</si>
  <si>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</si>
  <si>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</si>
  <si>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</si>
  <si>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</si>
  <si>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</si>
  <si>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</si>
  <si>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</si>
  <si>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</si>
  <si>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</si>
  <si>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</si>
  <si>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</si>
  <si>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</si>
  <si>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</si>
  <si>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</si>
  <si>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</si>
  <si>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</si>
  <si>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</si>
  <si>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</si>
  <si>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</si>
  <si>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</si>
  <si>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</si>
  <si>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</si>
  <si>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</si>
  <si>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</si>
  <si>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</si>
  <si>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</si>
  <si>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</si>
  <si>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</si>
  <si>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</si>
  <si>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</si>
  <si>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</si>
  <si>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</si>
  <si>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</si>
  <si>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</si>
  <si>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</si>
  <si>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</si>
  <si>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</si>
  <si>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</si>
  <si>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</si>
  <si>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</si>
  <si>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</si>
  <si>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</si>
  <si>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</si>
  <si>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</si>
  <si>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</si>
  <si>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</si>
  <si>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</si>
  <si>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</si>
  <si>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</si>
  <si>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</si>
  <si>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</si>
  <si>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</si>
  <si>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</si>
  <si>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</si>
  <si>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</si>
  <si>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</si>
  <si>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</si>
  <si>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</si>
  <si>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</si>
  <si>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</si>
  <si>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</si>
  <si>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</si>
  <si>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</si>
  <si>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</si>
  <si>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</si>
  <si>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</si>
  <si>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</si>
  <si>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</si>
  <si>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</si>
  <si>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</si>
  <si>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</si>
  <si>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</si>
  <si>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</si>
  <si>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</si>
  <si>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</si>
  <si>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</si>
  <si>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</si>
  <si>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</si>
  <si>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</si>
  <si>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</si>
  <si>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</si>
  <si>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</si>
  <si>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</si>
  <si>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</si>
  <si>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</si>
  <si>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</si>
  <si>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</si>
  <si>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</si>
  <si>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</si>
  <si>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</si>
  <si>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</si>
  <si>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</si>
  <si>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</si>
  <si>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</si>
  <si>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</si>
  <si>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</si>
  <si>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</si>
  <si>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</si>
  <si>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</si>
  <si>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</si>
  <si>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</si>
  <si>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</si>
  <si>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</si>
  <si>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</si>
  <si>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</si>
  <si>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</si>
  <si>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</si>
  <si>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</si>
  <si>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</si>
  <si>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</si>
  <si>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</si>
  <si>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</si>
  <si>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</si>
  <si>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</si>
  <si>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</si>
  <si>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</si>
  <si>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</si>
  <si>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</si>
  <si>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</si>
  <si>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</si>
  <si>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</si>
  <si>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</si>
  <si>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</si>
  <si>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</si>
  <si>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</si>
  <si>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</si>
  <si>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</si>
  <si>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</si>
  <si>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</si>
  <si>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</si>
  <si>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</si>
  <si>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</si>
  <si>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</si>
  <si>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</si>
  <si>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</si>
  <si>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</si>
  <si>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</si>
  <si>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</si>
  <si>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</si>
  <si>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</si>
  <si>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</si>
  <si>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</si>
  <si>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</si>
  <si>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</si>
  <si>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</si>
  <si>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</si>
  <si>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</si>
  <si>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</si>
  <si>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</si>
  <si>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</si>
  <si>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</si>
  <si>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</si>
  <si>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</si>
  <si>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</si>
  <si>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</si>
  <si>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</si>
  <si>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</si>
  <si>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</si>
  <si>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</si>
  <si>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</si>
  <si>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</si>
  <si>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</si>
  <si>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</si>
  <si>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</si>
  <si>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</si>
  <si>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</si>
  <si>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</si>
  <si>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</si>
  <si>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</si>
  <si>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</si>
  <si>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</si>
  <si>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</si>
  <si>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</si>
  <si>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</si>
  <si>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</si>
  <si>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</si>
  <si>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</si>
  <si>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</si>
  <si>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</si>
  <si>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</si>
  <si>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</si>
  <si>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</si>
  <si>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</si>
  <si>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</si>
  <si>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</si>
  <si>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</si>
  <si>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</si>
  <si>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</si>
  <si>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</si>
  <si>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</si>
  <si>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</si>
  <si>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</si>
  <si>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</si>
  <si>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</si>
  <si>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</si>
  <si>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</si>
  <si>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</si>
  <si>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</si>
  <si>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</si>
  <si>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</si>
  <si>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</si>
  <si>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</si>
  <si>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</si>
  <si>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</si>
  <si>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</si>
  <si>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</si>
  <si>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</si>
  <si>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</si>
  <si>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</si>
  <si>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</si>
  <si>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</si>
  <si>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</si>
  <si>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</si>
  <si>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</si>
  <si>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</si>
  <si>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</si>
  <si>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</si>
  <si>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</si>
  <si>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</si>
  <si>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</si>
  <si>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</si>
  <si>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</si>
  <si>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</si>
  <si>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</si>
  <si>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</si>
  <si>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</si>
  <si>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</si>
  <si>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</si>
  <si>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</si>
  <si>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</si>
  <si>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</si>
  <si>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</si>
  <si>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</si>
  <si>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</si>
  <si>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</si>
  <si>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</si>
  <si>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</si>
  <si>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</si>
  <si>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</si>
  <si>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</si>
  <si>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</si>
  <si>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</si>
  <si>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</si>
  <si>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</si>
  <si>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</si>
  <si>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</si>
  <si>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</si>
  <si>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</si>
  <si>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</si>
  <si>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</si>
  <si>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</si>
  <si>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</si>
  <si>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</si>
  <si>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</si>
  <si>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</si>
  <si>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</si>
  <si>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</si>
  <si>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</si>
  <si>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</si>
  <si>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</si>
  <si>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</si>
  <si>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</si>
  <si>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</si>
  <si>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</si>
  <si>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</si>
  <si>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</si>
  <si>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</si>
  <si>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</si>
  <si>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</si>
  <si>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</si>
  <si>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</si>
  <si>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</si>
  <si>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</si>
  <si>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</si>
  <si>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</si>
  <si>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</si>
  <si>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</si>
  <si>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</si>
  <si>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</si>
  <si>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</si>
  <si>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</si>
  <si>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</si>
  <si>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</si>
  <si>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</si>
  <si>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</si>
  <si>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</si>
  <si>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</si>
  <si>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</si>
  <si>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</si>
  <si>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</si>
  <si>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</si>
  <si>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</si>
  <si>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</si>
  <si>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</si>
  <si>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</si>
  <si>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</si>
  <si>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</si>
  <si>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</si>
  <si>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</si>
  <si>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</si>
  <si>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</si>
  <si>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</si>
  <si>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</si>
  <si>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</si>
  <si>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</si>
  <si>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</si>
  <si>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</si>
  <si>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</si>
  <si>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</si>
  <si>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</si>
  <si>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</si>
  <si>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</si>
  <si>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</si>
  <si>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</si>
  <si>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</si>
  <si>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</si>
  <si>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</si>
  <si>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</si>
  <si>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</si>
  <si>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</si>
  <si>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</si>
  <si>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</si>
  <si>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</si>
  <si>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</si>
  <si>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</si>
  <si>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</si>
  <si>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</si>
  <si>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</si>
  <si>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</si>
  <si>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</si>
  <si>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</si>
  <si>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</si>
  <si>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</si>
  <si>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</si>
  <si>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</si>
  <si>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</si>
  <si>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</si>
  <si>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</si>
  <si>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</si>
  <si>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</si>
  <si>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</si>
  <si>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</si>
  <si>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</si>
  <si>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</si>
  <si>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</si>
  <si>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</si>
  <si>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</si>
  <si>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</si>
  <si>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</si>
  <si>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</si>
  <si>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</si>
  <si>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</si>
  <si>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</si>
  <si>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</si>
  <si>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</si>
  <si>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</si>
  <si>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</si>
  <si>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</si>
  <si>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</si>
  <si>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</si>
  <si>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</si>
  <si>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</si>
  <si>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</si>
  <si>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</si>
  <si>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</si>
  <si>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</si>
  <si>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</si>
  <si>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</si>
  <si>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</si>
  <si>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</si>
  <si>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</si>
  <si>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</si>
  <si>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</si>
  <si>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</si>
  <si>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</si>
  <si>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</si>
  <si>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</si>
  <si>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</si>
  <si>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</si>
  <si>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</si>
  <si>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</si>
  <si>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</si>
  <si>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</si>
  <si>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</si>
  <si>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</si>
  <si>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</si>
  <si>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</si>
  <si>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</si>
  <si>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</si>
  <si>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</si>
  <si>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</si>
  <si>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</si>
  <si>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</si>
  <si>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</si>
  <si>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</si>
  <si>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</si>
  <si>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</si>
  <si>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</si>
  <si>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</si>
  <si>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</si>
  <si>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</si>
  <si>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</si>
  <si>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</si>
  <si>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</si>
  <si>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</si>
  <si>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</si>
  <si>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</si>
  <si>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</si>
  <si>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</si>
  <si>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</si>
  <si>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</si>
  <si>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</si>
  <si>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</si>
  <si>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</si>
  <si>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</si>
  <si>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</si>
  <si>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</si>
  <si>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</si>
  <si>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</si>
  <si>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</si>
  <si>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</si>
  <si>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</si>
  <si>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</si>
  <si>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</si>
  <si>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</si>
  <si>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</si>
  <si>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</si>
  <si>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</si>
  <si>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</si>
  <si>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</si>
  <si>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</si>
  <si>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</si>
  <si>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</si>
  <si>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</si>
  <si>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</si>
  <si>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</si>
  <si>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</si>
  <si>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</si>
  <si>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</si>
  <si>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</si>
  <si>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</si>
  <si>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</si>
  <si>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</si>
  <si>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</si>
  <si>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</si>
  <si>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</si>
  <si>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</si>
  <si>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</si>
  <si>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</si>
  <si>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</si>
  <si>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</si>
  <si>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</si>
  <si>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</si>
  <si>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</si>
  <si>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</si>
  <si>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</si>
  <si>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</si>
  <si>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</si>
  <si>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</si>
  <si>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</si>
  <si>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</si>
  <si>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</si>
  <si>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</si>
  <si>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</si>
  <si>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</si>
  <si>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</si>
  <si>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</si>
  <si>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</si>
  <si>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</si>
  <si>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</si>
  <si>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</si>
  <si>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</si>
  <si>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</si>
  <si>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</si>
  <si>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</si>
  <si>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</si>
  <si>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</si>
  <si>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</si>
  <si>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</si>
  <si>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</si>
  <si>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</si>
  <si>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</si>
  <si>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</si>
  <si>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</si>
  <si>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</si>
  <si>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</si>
  <si>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</si>
  <si>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</si>
  <si>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</si>
  <si>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</si>
  <si>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</si>
  <si>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</si>
  <si>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</si>
  <si>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</si>
  <si>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</si>
  <si>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</si>
  <si>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</si>
  <si>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</si>
  <si>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</si>
  <si>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</si>
  <si>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</si>
  <si>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</si>
  <si>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</si>
  <si>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</si>
  <si>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</si>
  <si>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</si>
  <si>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</si>
  <si>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</si>
  <si>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</si>
  <si>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</si>
  <si>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</si>
  <si>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</si>
  <si>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</si>
  <si>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</si>
  <si>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</si>
  <si>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</si>
  <si>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</si>
  <si>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</si>
  <si>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</si>
  <si>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</si>
  <si>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</si>
  <si>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</si>
  <si>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</si>
  <si>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</si>
  <si>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</si>
  <si>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</si>
  <si>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</si>
  <si>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</si>
  <si>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</si>
  <si>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</si>
  <si>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</si>
  <si>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</si>
  <si>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</si>
  <si>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</si>
  <si>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</si>
  <si>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</si>
  <si>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</si>
  <si>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</si>
  <si>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</si>
  <si>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</si>
  <si>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</si>
  <si>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</si>
  <si>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</si>
  <si>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</si>
  <si>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</si>
  <si>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</si>
  <si>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</si>
  <si>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</si>
  <si>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</si>
  <si>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</si>
  <si>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</si>
  <si>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</si>
  <si>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</si>
  <si>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</si>
  <si>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</si>
  <si>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</si>
  <si>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</si>
  <si>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</si>
  <si>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</si>
  <si>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</si>
  <si>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</si>
  <si>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</si>
  <si>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</si>
  <si>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</si>
  <si>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</si>
  <si>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</si>
  <si>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</si>
  <si>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</si>
  <si>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</si>
  <si>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</si>
  <si>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</si>
  <si>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</si>
  <si>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</si>
  <si>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</si>
  <si>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</si>
  <si>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</si>
  <si>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</si>
  <si>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</si>
  <si>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</si>
  <si>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</si>
  <si>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</si>
  <si>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</si>
  <si>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</si>
  <si>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</si>
  <si>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</si>
  <si>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</si>
  <si>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</si>
  <si>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</si>
  <si>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</si>
  <si>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</si>
  <si>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</si>
  <si>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</si>
  <si>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</si>
  <si>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</si>
  <si>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</si>
  <si>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</si>
  <si>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</si>
  <si>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</si>
  <si>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</si>
  <si>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</si>
  <si>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</si>
  <si>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</si>
  <si>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</si>
  <si>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</si>
  <si>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</si>
  <si>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</si>
  <si>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</si>
  <si>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</si>
  <si>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</si>
  <si>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</si>
  <si>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</si>
  <si>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</si>
  <si>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</si>
  <si>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</si>
  <si>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</si>
  <si>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</si>
  <si>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</si>
  <si>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</si>
  <si>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</si>
  <si>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</si>
  <si>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</si>
  <si>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</si>
  <si>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</si>
  <si>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</si>
  <si>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</si>
  <si>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</si>
  <si>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</si>
  <si>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</si>
  <si>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</si>
  <si>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</si>
  <si>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</si>
  <si>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</si>
  <si>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</si>
  <si>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</si>
  <si>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</si>
  <si>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</si>
  <si>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</si>
  <si>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</si>
  <si>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</si>
  <si>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</si>
  <si>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</si>
  <si>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</si>
  <si>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</si>
  <si>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</si>
  <si>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</si>
  <si>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</si>
  <si>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</si>
  <si>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</si>
  <si>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</si>
  <si>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</si>
  <si>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</si>
  <si>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</si>
  <si>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</si>
  <si>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</si>
  <si>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</si>
  <si>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</si>
  <si>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</si>
  <si>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</si>
  <si>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</si>
  <si>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</si>
  <si>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</si>
  <si>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</si>
  <si>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</si>
  <si>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</si>
  <si>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</si>
  <si>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</si>
  <si>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</si>
  <si>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</si>
  <si>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</si>
  <si>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</si>
  <si>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</si>
  <si>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</si>
  <si>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</si>
  <si>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</si>
  <si>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</si>
  <si>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</si>
  <si>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</si>
  <si>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</si>
  <si>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</si>
  <si>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</si>
  <si>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</si>
  <si>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</si>
  <si>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</si>
  <si>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</si>
  <si>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</si>
  <si>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</si>
  <si>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</si>
  <si>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</si>
  <si>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</si>
  <si>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</si>
  <si>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</si>
  <si>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</si>
  <si>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</si>
  <si>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</si>
  <si>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</si>
  <si>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</si>
  <si>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</si>
  <si>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</si>
  <si>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</si>
  <si>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</si>
  <si>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</si>
  <si>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</si>
  <si>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</si>
  <si>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</si>
  <si>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</si>
  <si>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</si>
  <si>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</si>
  <si>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</si>
  <si>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</si>
  <si>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</si>
  <si>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</si>
  <si>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</si>
  <si>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</si>
  <si>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</si>
  <si>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</si>
  <si>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</si>
  <si>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</si>
  <si>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</si>
  <si>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</si>
  <si>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</si>
  <si>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</si>
  <si>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</si>
  <si>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</si>
  <si>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</si>
  <si>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</si>
  <si>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</si>
  <si>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</si>
  <si>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</si>
  <si>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</si>
  <si>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</si>
  <si>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</si>
  <si>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</si>
  <si>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</si>
  <si>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</si>
  <si>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</si>
  <si>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</si>
  <si>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</si>
  <si>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</si>
  <si>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</si>
  <si>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</si>
  <si>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</si>
  <si>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</si>
  <si>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</si>
  <si>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</si>
  <si>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</si>
  <si>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</si>
  <si>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</si>
  <si>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</si>
  <si>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</si>
  <si>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</si>
  <si>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</si>
  <si>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</si>
  <si>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</si>
  <si>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</si>
  <si>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</si>
  <si>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</si>
  <si>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</si>
  <si>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</si>
  <si>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</si>
  <si>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</si>
  <si>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</si>
  <si>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</si>
  <si>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</si>
  <si>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</si>
  <si>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</si>
  <si>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</si>
  <si>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</si>
  <si>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</si>
  <si>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</si>
  <si>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</si>
  <si>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</si>
  <si>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</si>
  <si>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</si>
  <si>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</si>
  <si>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</si>
  <si>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</si>
  <si>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</si>
  <si>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</si>
  <si>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</si>
  <si>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</si>
  <si>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</si>
  <si>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</si>
  <si>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</si>
  <si>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</si>
  <si>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</si>
  <si>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</si>
  <si>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</si>
  <si>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</si>
  <si>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</si>
  <si>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</si>
  <si>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</si>
  <si>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</si>
  <si>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</si>
  <si>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</si>
  <si>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</si>
  <si>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</si>
  <si>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</si>
  <si>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</si>
  <si>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</si>
  <si>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</si>
  <si>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</si>
  <si>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</si>
  <si>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</si>
  <si>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</si>
  <si>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</si>
  <si>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</si>
  <si>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</si>
  <si>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</si>
  <si>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</si>
  <si>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</si>
  <si>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</si>
  <si>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</si>
  <si>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</si>
  <si>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</si>
  <si>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</si>
  <si>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</si>
  <si>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</si>
  <si>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</si>
  <si>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</si>
  <si>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</si>
  <si>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</si>
  <si>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</si>
  <si>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</si>
  <si>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</si>
  <si>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</si>
  <si>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</si>
  <si>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</si>
  <si>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</si>
  <si>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</si>
  <si>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</si>
  <si>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</si>
  <si>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</si>
  <si>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</si>
  <si>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</si>
  <si>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</si>
  <si>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</si>
  <si>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</si>
  <si>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</si>
  <si>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</si>
  <si>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</si>
  <si>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</si>
  <si>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</si>
  <si>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</si>
  <si>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</si>
  <si>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</si>
  <si>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</si>
  <si>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</si>
  <si>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</si>
  <si>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</si>
  <si>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</si>
  <si>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</si>
  <si>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</si>
  <si>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</si>
  <si>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</si>
  <si>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</si>
  <si>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</si>
  <si>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</si>
  <si>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</si>
  <si>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</si>
  <si>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</si>
  <si>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</si>
  <si>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</si>
  <si>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</si>
  <si>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</si>
  <si>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</si>
  <si>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</si>
  <si>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</si>
  <si>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</si>
  <si>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</si>
  <si>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</si>
  <si>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</si>
  <si>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</si>
  <si>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</si>
  <si>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</si>
  <si>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</si>
  <si>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</si>
  <si>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</si>
  <si>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</si>
  <si>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</si>
  <si>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</si>
  <si>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</si>
  <si>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</si>
  <si>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</si>
  <si>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</si>
  <si>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</si>
  <si>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</si>
  <si>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</si>
  <si>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</si>
  <si>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</si>
  <si>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</si>
  <si>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</si>
  <si>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</si>
  <si>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</si>
  <si>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</si>
  <si>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</si>
  <si>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</si>
  <si>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</si>
  <si>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</si>
  <si>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</si>
  <si>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</si>
  <si>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</si>
  <si>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</si>
  <si>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</si>
  <si>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</si>
  <si>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</si>
  <si>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</si>
  <si>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</si>
  <si>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</si>
  <si>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</si>
  <si>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</si>
  <si>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</si>
  <si>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</si>
  <si>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</si>
  <si>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</si>
  <si>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</si>
  <si>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</si>
  <si>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</si>
  <si>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</si>
  <si>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</si>
  <si>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</si>
  <si>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</si>
  <si>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</si>
  <si>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</si>
  <si>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</si>
  <si>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</si>
  <si>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</si>
  <si>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</si>
  <si>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</si>
  <si>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</si>
  <si>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</si>
  <si>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</si>
  <si>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</si>
  <si>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</si>
  <si>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</si>
  <si>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</si>
  <si>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</si>
  <si>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</si>
  <si>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</si>
  <si>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</si>
  <si>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</si>
  <si>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</si>
  <si>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</si>
  <si>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</si>
  <si>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</si>
  <si>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</si>
  <si>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</si>
  <si>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</si>
  <si>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</si>
  <si>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</si>
  <si>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</si>
  <si>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</si>
  <si>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</si>
  <si>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</si>
  <si>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</si>
  <si>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</si>
  <si>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</si>
  <si>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</si>
  <si>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</si>
  <si>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</si>
  <si>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</si>
  <si>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</si>
  <si>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</si>
  <si>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</si>
  <si>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</si>
  <si>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</si>
  <si>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</si>
  <si>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</si>
  <si>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</si>
  <si>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</si>
  <si>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</si>
  <si>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</si>
  <si>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</si>
  <si>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</si>
  <si>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</si>
  <si>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</si>
  <si>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</si>
  <si>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</si>
  <si>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</si>
  <si>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</si>
  <si>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</si>
  <si>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</si>
  <si>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</si>
  <si>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</si>
  <si>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</si>
  <si>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</si>
  <si>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</si>
  <si>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</si>
  <si>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</si>
  <si>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</si>
  <si>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</si>
  <si>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</si>
  <si>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</si>
  <si>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</si>
  <si>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</si>
  <si>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</si>
  <si>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</si>
  <si>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</si>
  <si>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</si>
  <si>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</si>
  <si>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</si>
  <si>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</si>
  <si>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</si>
  <si>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</si>
  <si>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</si>
  <si>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</si>
  <si>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</si>
  <si>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</si>
  <si>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</si>
  <si>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</si>
  <si>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</si>
  <si>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</si>
  <si>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</si>
  <si>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</si>
  <si>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</si>
  <si>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</si>
  <si>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</si>
  <si>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</si>
  <si>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</si>
  <si>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</si>
  <si>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</si>
  <si>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</si>
  <si>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</si>
  <si>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</si>
  <si>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</si>
  <si>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</si>
  <si>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</si>
  <si>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</si>
  <si>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</si>
  <si>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</si>
  <si>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</si>
  <si>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</si>
  <si>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</si>
  <si>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</si>
  <si>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</si>
  <si>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</si>
  <si>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</si>
  <si>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</si>
  <si>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</si>
  <si>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</si>
  <si>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</si>
  <si>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</si>
  <si>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</si>
  <si>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</si>
  <si>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</si>
  <si>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</si>
  <si>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</si>
  <si>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</si>
  <si>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</si>
  <si>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</si>
  <si>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</si>
  <si>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</si>
  <si>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</si>
  <si>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</si>
  <si>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</si>
  <si>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</si>
  <si>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</si>
  <si>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</si>
  <si>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</si>
  <si>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</si>
  <si>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</si>
  <si>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</si>
  <si>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</si>
  <si>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</si>
  <si>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</si>
  <si>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</si>
  <si>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</si>
  <si>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</si>
  <si>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</si>
  <si>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</si>
  <si>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</si>
  <si>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</si>
  <si>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</si>
  <si>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</si>
  <si>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</si>
  <si>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</si>
  <si>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</si>
  <si>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</si>
  <si>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</si>
  <si>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</si>
  <si>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</si>
  <si>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</si>
  <si>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</si>
  <si>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</si>
  <si>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</si>
  <si>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</si>
  <si>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</si>
  <si>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</si>
  <si>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</si>
  <si>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</si>
  <si>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</si>
  <si>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</si>
  <si>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</si>
  <si>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</si>
  <si>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</si>
  <si>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</si>
  <si>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</si>
  <si>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</si>
  <si>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</si>
  <si>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</si>
  <si>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</si>
  <si>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</si>
  <si>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</si>
  <si>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</si>
  <si>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</si>
  <si>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</si>
  <si>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</si>
  <si>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</si>
  <si>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</si>
  <si>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</si>
  <si>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</si>
  <si>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</si>
  <si>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</si>
  <si>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</si>
  <si>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</si>
  <si>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</si>
  <si>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</si>
  <si>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</si>
  <si>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</si>
  <si>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</si>
  <si>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</si>
  <si>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</si>
  <si>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</si>
  <si>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</si>
  <si>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</si>
  <si>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</si>
  <si>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</si>
  <si>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</si>
  <si>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</si>
  <si>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</si>
  <si>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</si>
  <si>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</si>
  <si>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</si>
  <si>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</si>
  <si>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</si>
  <si>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</si>
  <si>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</si>
  <si>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</si>
  <si>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</si>
  <si>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</si>
  <si>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</si>
  <si>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</si>
  <si>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</si>
  <si>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</si>
  <si>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</si>
  <si>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</si>
  <si>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</si>
  <si>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</si>
  <si>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</si>
  <si>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</si>
  <si>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</si>
  <si>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</si>
  <si>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</si>
  <si>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</si>
  <si>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</si>
  <si>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</si>
  <si>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</si>
  <si>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</si>
  <si>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</si>
  <si>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</si>
  <si>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</si>
  <si>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</si>
  <si>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</si>
  <si>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</si>
  <si>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</si>
  <si>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</si>
  <si>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</si>
  <si>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</si>
  <si>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</si>
  <si>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</si>
  <si>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</si>
  <si>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</si>
  <si>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</si>
  <si>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</si>
  <si>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</si>
  <si>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</si>
  <si>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</si>
  <si>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</si>
  <si>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</si>
  <si>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</si>
  <si>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</si>
  <si>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</si>
  <si>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</si>
  <si>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</si>
  <si>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</si>
  <si>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</si>
  <si>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</si>
  <si>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</si>
  <si>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</si>
  <si>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</si>
  <si>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</si>
  <si>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</si>
  <si>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</si>
  <si>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</si>
  <si>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</si>
  <si>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</si>
  <si>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</si>
  <si>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</si>
  <si>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</si>
  <si>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</si>
  <si>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</si>
  <si>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</si>
  <si>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</si>
  <si>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</si>
  <si>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</si>
  <si>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</si>
  <si>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</si>
  <si>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</si>
  <si>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</si>
  <si>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</si>
  <si>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</si>
  <si>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</si>
  <si>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</si>
  <si>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</si>
  <si>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</si>
  <si>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</si>
  <si>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</si>
  <si>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</si>
  <si>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</si>
  <si>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</si>
  <si>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</si>
  <si>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</si>
  <si>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</si>
  <si>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</si>
  <si>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</si>
  <si>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</si>
  <si>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</si>
  <si>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</si>
  <si>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</si>
  <si>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</si>
  <si>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</si>
  <si>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</si>
  <si>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</si>
  <si>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</si>
  <si>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</si>
  <si>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</si>
  <si>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</si>
  <si>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</si>
  <si>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</si>
  <si>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</si>
  <si>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</si>
  <si>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</si>
  <si>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</si>
  <si>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</si>
  <si>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</si>
  <si>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</si>
  <si>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</si>
  <si>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</si>
  <si>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</si>
  <si>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</si>
  <si>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</si>
  <si>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</si>
  <si>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</si>
  <si>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</si>
  <si>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</si>
  <si>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</si>
  <si>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</si>
  <si>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</si>
  <si>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</si>
  <si>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</si>
  <si>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</si>
  <si>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</si>
  <si>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</si>
  <si>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</si>
  <si>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</si>
  <si>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</si>
  <si>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</si>
  <si>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</si>
  <si>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</si>
  <si>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</si>
  <si>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</si>
  <si>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</si>
  <si>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</si>
  <si>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</si>
  <si>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</si>
  <si>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</si>
  <si>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</si>
  <si>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</si>
  <si>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</si>
  <si>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</si>
  <si>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</si>
  <si>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</si>
  <si>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</si>
  <si>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</si>
  <si>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</si>
  <si>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</si>
  <si>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</si>
  <si>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</si>
  <si>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</si>
  <si>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</si>
  <si>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</si>
  <si>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</si>
  <si>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</si>
  <si>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</si>
  <si>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</si>
  <si>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</si>
  <si>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</si>
  <si>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</si>
  <si>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</si>
  <si>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</si>
  <si>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</si>
  <si>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</si>
  <si>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</si>
  <si>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</si>
  <si>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</si>
  <si>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</si>
  <si>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</si>
  <si>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</si>
  <si>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</si>
  <si>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</si>
  <si>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</si>
  <si>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</si>
  <si>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</si>
  <si>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</si>
  <si>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</si>
  <si>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</si>
  <si>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</si>
  <si>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</si>
  <si>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</si>
  <si>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</si>
  <si>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</si>
  <si>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</si>
  <si>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</si>
  <si>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</si>
  <si>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</si>
  <si>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</si>
  <si>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</si>
  <si>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</si>
  <si>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</si>
  <si>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</si>
  <si>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</si>
  <si>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</si>
  <si>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</si>
  <si>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</si>
  <si>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</si>
  <si>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</si>
  <si>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</si>
  <si>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</si>
  <si>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</si>
  <si>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</si>
  <si>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</si>
  <si>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</si>
  <si>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</si>
  <si>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</si>
  <si>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</si>
  <si>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</si>
  <si>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</si>
  <si>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</si>
  <si>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</si>
  <si>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</si>
  <si>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</si>
  <si>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</si>
  <si>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</si>
  <si>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</si>
  <si>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</si>
  <si>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</si>
  <si>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</si>
  <si>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</si>
  <si>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</si>
  <si>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</si>
  <si>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</si>
  <si>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</si>
  <si>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</si>
  <si>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</si>
  <si>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</si>
  <si>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</si>
  <si>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</si>
  <si>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</si>
  <si>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</si>
  <si>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</si>
  <si>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</si>
  <si>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</si>
  <si>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</si>
  <si>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</si>
  <si>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</si>
  <si>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</si>
  <si>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</si>
  <si>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</si>
  <si>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</si>
  <si>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</si>
  <si>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</si>
  <si>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</si>
  <si>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</si>
  <si>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</si>
  <si>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</si>
  <si>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</si>
  <si>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</si>
  <si>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</si>
  <si>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</si>
  <si>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</si>
  <si>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</si>
  <si>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</si>
  <si>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</si>
  <si>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</si>
  <si>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</si>
  <si>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</si>
  <si>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</si>
  <si>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</si>
  <si>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</si>
  <si>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</si>
  <si>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</si>
  <si>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</si>
  <si>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</si>
  <si>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</si>
  <si>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</si>
  <si>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</si>
  <si>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</si>
  <si>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</si>
  <si>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</si>
  <si>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</si>
  <si>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</si>
  <si>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</si>
  <si>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</si>
  <si>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</si>
  <si>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</si>
  <si>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</si>
  <si>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</si>
  <si>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</si>
  <si>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</si>
  <si>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</si>
  <si>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</si>
  <si>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</si>
  <si>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</si>
  <si>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</si>
  <si>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</si>
  <si>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</si>
  <si>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</si>
  <si>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</si>
  <si>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</si>
  <si>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</si>
  <si>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</si>
  <si>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</si>
  <si>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</si>
  <si>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</si>
  <si>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</si>
  <si>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</si>
  <si>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</si>
  <si>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</si>
  <si>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</si>
  <si>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</si>
  <si>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</si>
  <si>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</si>
  <si>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</si>
  <si>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</si>
  <si>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</si>
  <si>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</si>
  <si>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</si>
  <si>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</si>
  <si>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</si>
  <si>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</si>
  <si>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</si>
  <si>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</si>
  <si>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</si>
  <si>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</si>
  <si>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</si>
  <si>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</si>
  <si>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</si>
  <si>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</si>
  <si>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</si>
  <si>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</si>
  <si>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</si>
  <si>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</si>
  <si>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</si>
  <si>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</si>
  <si>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</si>
  <si>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</si>
  <si>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</si>
  <si>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</si>
  <si>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</si>
  <si>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</si>
  <si>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</si>
  <si>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</si>
  <si>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</si>
  <si>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</si>
  <si>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</si>
  <si>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</si>
  <si>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</si>
  <si>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</si>
  <si>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</si>
  <si>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</si>
  <si>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</si>
  <si>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</si>
  <si>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</si>
  <si>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</si>
  <si>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</si>
  <si>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</si>
  <si>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</si>
  <si>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</si>
  <si>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</si>
  <si>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</si>
  <si>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</si>
  <si>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</si>
  <si>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</si>
  <si>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</si>
  <si>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</si>
  <si>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</si>
  <si>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</si>
  <si>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</si>
  <si>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</si>
  <si>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</si>
  <si>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</si>
  <si>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</si>
  <si>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</si>
  <si>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</si>
  <si>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</si>
  <si>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</si>
  <si>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</si>
  <si>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</si>
  <si>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</si>
  <si>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</si>
  <si>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</si>
  <si>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</si>
  <si>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</si>
  <si>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</si>
  <si>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</si>
  <si>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</si>
  <si>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</si>
  <si>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</si>
  <si>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</si>
  <si>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</si>
  <si>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</si>
  <si>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</si>
  <si>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</si>
  <si>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</si>
  <si>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</si>
  <si>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</si>
  <si>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</si>
  <si>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</si>
  <si>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</si>
  <si>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</si>
  <si>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</si>
  <si>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</si>
  <si>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</si>
  <si>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</si>
  <si>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</si>
  <si>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</si>
  <si>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</si>
  <si>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</si>
  <si>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</si>
  <si>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</si>
  <si>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</si>
  <si>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</si>
  <si>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</si>
  <si>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</si>
  <si>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</si>
  <si>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</si>
  <si>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</si>
  <si>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</si>
  <si>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</si>
  <si>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</si>
  <si>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</si>
  <si>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</si>
  <si>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</si>
  <si>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</si>
  <si>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</si>
  <si>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</si>
  <si>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</si>
  <si>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</si>
  <si>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</si>
  <si>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</si>
  <si>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</si>
  <si>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</si>
  <si>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</si>
  <si>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</si>
  <si>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</si>
  <si>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</si>
  <si>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</si>
  <si>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</si>
  <si>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</si>
  <si>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</si>
  <si>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</si>
  <si>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</si>
  <si>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</si>
  <si>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</si>
  <si>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</si>
  <si>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</si>
  <si>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</si>
  <si>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</si>
  <si>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</si>
  <si>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</si>
  <si>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</si>
  <si>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</si>
  <si>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</si>
  <si>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</si>
  <si>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</si>
  <si>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</si>
  <si>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</si>
  <si>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</si>
  <si>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</si>
  <si>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</si>
  <si>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</si>
  <si>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</si>
  <si>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</si>
  <si>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</si>
  <si>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</si>
  <si>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</si>
  <si>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</si>
  <si>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</si>
  <si>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</si>
  <si>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</si>
  <si>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</si>
  <si>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</si>
  <si>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</si>
  <si>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</si>
  <si>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</si>
  <si>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</si>
  <si>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</si>
  <si>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</si>
  <si>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</si>
  <si>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</si>
  <si>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</si>
  <si>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</si>
  <si>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</si>
  <si>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</si>
  <si>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</si>
  <si>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</si>
  <si>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</si>
  <si>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</si>
  <si>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</si>
  <si>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</si>
  <si>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</si>
  <si>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</si>
  <si>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</si>
  <si>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</si>
  <si>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</si>
  <si>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</si>
  <si>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</si>
  <si>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</si>
  <si>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</si>
  <si>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</si>
  <si>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</si>
  <si>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</si>
  <si>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</si>
  <si>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</si>
  <si>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</si>
  <si>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</si>
  <si>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</si>
  <si>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</si>
  <si>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</si>
  <si>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</si>
  <si>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</si>
  <si>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</si>
  <si>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</si>
  <si>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</si>
  <si>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</si>
  <si>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</si>
  <si>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</si>
  <si>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</si>
  <si>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</si>
  <si>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</si>
  <si>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</si>
  <si>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</si>
  <si>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</si>
  <si>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</si>
  <si>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</si>
  <si>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</si>
  <si>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</si>
  <si>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</si>
  <si>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</si>
  <si>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</si>
  <si>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</si>
  <si>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</si>
  <si>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</si>
  <si>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</si>
  <si>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</si>
  <si>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</si>
  <si>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</si>
  <si>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</si>
  <si>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</si>
  <si>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</si>
  <si>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</si>
  <si>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</si>
  <si>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</si>
  <si>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</si>
  <si>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</si>
  <si>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</si>
  <si>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</si>
  <si>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</si>
  <si>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</si>
  <si>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</si>
  <si>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</si>
  <si>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</si>
  <si>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</si>
  <si>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</si>
  <si>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</si>
  <si>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</si>
  <si>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</si>
  <si>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</si>
  <si>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</si>
  <si>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</si>
  <si>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</si>
  <si>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</si>
  <si>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</si>
  <si>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</si>
  <si>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</si>
  <si>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</si>
  <si>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</si>
  <si>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</si>
  <si>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</si>
  <si>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</si>
  <si>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</si>
  <si>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</si>
  <si>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</si>
  <si>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</si>
  <si>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</si>
  <si>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</si>
  <si>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</si>
  <si>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</si>
  <si>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</si>
  <si>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</si>
  <si>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</si>
  <si>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</si>
  <si>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</si>
  <si>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</si>
  <si>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</si>
  <si>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</si>
  <si>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</si>
  <si>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</si>
  <si>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</si>
  <si>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</si>
  <si>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</si>
  <si>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</si>
  <si>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</si>
  <si>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</si>
  <si>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</si>
  <si>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</si>
  <si>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</si>
  <si>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</si>
  <si>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</si>
  <si>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</si>
  <si>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</si>
  <si>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</si>
  <si>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</si>
  <si>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</si>
  <si>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</si>
  <si>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</si>
  <si>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</si>
  <si>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</si>
  <si>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</si>
  <si>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</si>
  <si>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</si>
  <si>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</si>
  <si>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</si>
  <si>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</si>
  <si>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</si>
  <si>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</si>
  <si>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</si>
  <si>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</si>
  <si>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</si>
  <si>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</si>
  <si>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</si>
  <si>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</si>
  <si>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</si>
  <si>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</si>
  <si>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</si>
  <si>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</si>
  <si>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</si>
  <si>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</si>
  <si>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</si>
  <si>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</si>
  <si>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</si>
  <si>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</si>
  <si>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</si>
  <si>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</si>
  <si>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</si>
  <si>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</si>
  <si>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</si>
  <si>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</si>
  <si>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</si>
  <si>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</si>
  <si>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</si>
  <si>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</si>
  <si>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</si>
  <si>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</si>
  <si>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</si>
  <si>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</si>
  <si>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</si>
  <si>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</si>
  <si>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</si>
  <si>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</si>
  <si>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</si>
  <si>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</si>
  <si>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</si>
  <si>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</si>
  <si>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</si>
  <si>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</si>
  <si>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</si>
  <si>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</si>
  <si>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</si>
  <si>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</si>
  <si>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</si>
  <si>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</si>
  <si>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</si>
  <si>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</si>
  <si>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</si>
  <si>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</si>
  <si>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</si>
  <si>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</si>
  <si>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</si>
  <si>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</si>
  <si>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</si>
  <si>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</si>
  <si>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</si>
  <si>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</si>
  <si>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</si>
  <si>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</si>
  <si>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</si>
  <si>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</si>
  <si>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</si>
  <si>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</si>
  <si>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</si>
  <si>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</si>
  <si>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</si>
  <si>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</si>
  <si>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</si>
  <si>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</si>
  <si>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</si>
  <si>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</si>
  <si>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</si>
  <si>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</si>
  <si>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</si>
  <si>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</si>
  <si>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</si>
  <si>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</si>
  <si>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</si>
  <si>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</si>
  <si>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</si>
  <si>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</si>
  <si>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</si>
  <si>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</si>
  <si>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</si>
  <si>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</si>
  <si>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</si>
  <si>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</si>
  <si>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</si>
  <si>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</si>
  <si>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</si>
  <si>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</si>
  <si>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</si>
  <si>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</si>
  <si>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</si>
  <si>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</si>
  <si>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</si>
  <si>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</si>
  <si>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</si>
  <si>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</si>
  <si>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</si>
  <si>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</si>
  <si>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</si>
  <si>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</si>
  <si>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</si>
  <si>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</si>
  <si>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</si>
  <si>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</si>
  <si>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</si>
  <si>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</si>
  <si>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</si>
  <si>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</si>
  <si>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</si>
  <si>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</si>
  <si>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</si>
  <si>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</si>
  <si>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</si>
  <si>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</si>
  <si>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</si>
  <si>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</si>
  <si>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</si>
  <si>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</si>
  <si>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</si>
  <si>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</si>
  <si>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</si>
  <si>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</si>
  <si>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</si>
  <si>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</si>
  <si>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</si>
  <si>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</si>
  <si>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</si>
  <si>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</si>
  <si>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</si>
  <si>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</si>
  <si>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</si>
  <si>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</si>
  <si>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</si>
  <si>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</si>
  <si>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</si>
  <si>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</si>
  <si>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</si>
  <si>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</si>
  <si>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</si>
  <si>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</si>
  <si>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</si>
  <si>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</si>
  <si>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</si>
  <si>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</si>
  <si>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</si>
  <si>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</si>
  <si>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</si>
  <si>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</si>
  <si>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</si>
  <si>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</si>
  <si>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</si>
  <si>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</si>
  <si>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</si>
  <si>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</si>
  <si>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</si>
  <si>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</si>
  <si>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</si>
  <si>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</si>
  <si>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</si>
  <si>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</si>
  <si>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</si>
  <si>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</si>
  <si>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</si>
  <si>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</si>
  <si>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</si>
  <si>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</si>
  <si>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</si>
  <si>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</si>
  <si>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</si>
  <si>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</si>
  <si>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</si>
  <si>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</si>
  <si>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</si>
  <si>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</si>
  <si>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</si>
  <si>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</si>
  <si>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</si>
  <si>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</si>
  <si>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</si>
  <si>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</si>
  <si>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</si>
  <si>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</si>
  <si>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</si>
  <si>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</si>
  <si>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</si>
  <si>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</si>
  <si>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</si>
  <si>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</si>
  <si>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</si>
  <si>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</si>
  <si>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</si>
  <si>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</si>
  <si>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</si>
  <si>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</si>
  <si>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</si>
  <si>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</si>
  <si>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</si>
  <si>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</si>
  <si>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</si>
  <si>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</si>
  <si>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</si>
  <si>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</si>
  <si>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</si>
  <si>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</si>
  <si>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</si>
  <si>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</si>
  <si>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</si>
  <si>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</si>
  <si>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</si>
  <si>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</si>
  <si>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</si>
  <si>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</si>
  <si>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</si>
  <si>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</si>
  <si>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</si>
  <si>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</si>
  <si>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</si>
  <si>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</si>
  <si>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</si>
  <si>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</si>
  <si>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</si>
  <si>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</si>
  <si>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</si>
  <si>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</si>
  <si>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</si>
  <si>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</si>
  <si>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</si>
  <si>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</si>
  <si>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</si>
  <si>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</si>
  <si>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</si>
  <si>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</si>
  <si>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</si>
  <si>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</si>
  <si>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</si>
  <si>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</si>
  <si>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</si>
  <si>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</si>
  <si>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</si>
  <si>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</si>
  <si>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</si>
  <si>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</si>
  <si>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</si>
  <si>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</si>
  <si>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</si>
  <si>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</si>
  <si>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</si>
  <si>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</si>
  <si>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</si>
  <si>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</si>
  <si>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</si>
  <si>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</si>
  <si>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</si>
  <si>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</si>
  <si>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</si>
  <si>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</si>
  <si>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</si>
  <si>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</si>
  <si>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</si>
  <si>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</si>
  <si>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</si>
  <si>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</si>
  <si>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</si>
  <si>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</si>
  <si>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</si>
  <si>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</si>
  <si>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</si>
  <si>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</si>
  <si>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</si>
  <si>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</si>
  <si>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</si>
  <si>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</si>
  <si>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</si>
  <si>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</si>
  <si>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</si>
  <si>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</si>
  <si>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</si>
  <si>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</si>
  <si>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</si>
  <si>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</si>
  <si>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</si>
  <si>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</si>
  <si>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</si>
  <si>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</si>
  <si>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</si>
  <si>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</si>
  <si>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</si>
  <si>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</si>
  <si>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</si>
  <si>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</si>
  <si>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</si>
  <si>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</si>
  <si>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</si>
  <si>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</si>
  <si>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</si>
  <si>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</si>
  <si>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</si>
  <si>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</si>
  <si>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</si>
  <si>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</si>
  <si>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</si>
  <si>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</si>
  <si>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</si>
  <si>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</si>
  <si>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</si>
  <si>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</si>
  <si>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</si>
  <si>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</si>
  <si>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</si>
  <si>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</si>
  <si>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</si>
  <si>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</si>
  <si>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</si>
  <si>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</si>
  <si>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</si>
  <si>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</si>
  <si>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</si>
  <si>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</si>
  <si>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</si>
  <si>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</si>
  <si>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</si>
  <si>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</si>
  <si>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</si>
  <si>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</si>
  <si>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</si>
  <si>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</si>
  <si>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</si>
  <si>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</si>
  <si>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</si>
  <si>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</si>
  <si>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</si>
  <si>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</si>
  <si>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</si>
  <si>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</si>
  <si>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</si>
  <si>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</si>
  <si>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</si>
  <si>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</si>
  <si>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</si>
  <si>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</si>
  <si>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</si>
  <si>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</si>
  <si>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</si>
  <si>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</si>
  <si>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</si>
  <si>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</si>
  <si>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</si>
  <si>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</si>
  <si>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</si>
  <si>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</si>
  <si>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</si>
  <si>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</si>
  <si>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</si>
  <si>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</si>
  <si>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</si>
  <si>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</si>
  <si>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</si>
  <si>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</si>
  <si>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</si>
  <si>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</si>
  <si>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</si>
  <si>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</si>
  <si>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</si>
  <si>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</si>
  <si>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</si>
  <si>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</si>
  <si>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</si>
  <si>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</si>
  <si>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</si>
  <si>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</si>
  <si>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</si>
  <si>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</si>
  <si>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</si>
  <si>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</si>
  <si>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</si>
  <si>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</si>
  <si>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</si>
  <si>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</si>
  <si>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</si>
  <si>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</si>
  <si>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</si>
  <si>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</si>
  <si>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</si>
  <si>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</si>
  <si>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</si>
  <si>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</si>
  <si>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</si>
  <si>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</si>
  <si>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</si>
  <si>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</si>
  <si>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</si>
  <si>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</si>
  <si>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</si>
  <si>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</si>
  <si>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</si>
  <si>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</si>
  <si>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</si>
  <si>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</si>
  <si>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</si>
  <si>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</si>
  <si>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</si>
  <si>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</si>
  <si>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</si>
  <si>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</si>
  <si>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</si>
  <si>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</si>
  <si>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</si>
  <si>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</si>
  <si>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</si>
  <si>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</si>
  <si>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</si>
  <si>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</si>
  <si>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</si>
  <si>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</si>
  <si>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</si>
  <si>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</si>
  <si>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</si>
  <si>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</si>
  <si>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</si>
  <si>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</si>
  <si>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</si>
  <si>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</si>
  <si>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</si>
  <si>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</si>
  <si>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</si>
  <si>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</si>
  <si>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</si>
  <si>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</si>
  <si>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</si>
  <si>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</si>
  <si>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</si>
  <si>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</si>
  <si>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</si>
  <si>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</si>
  <si>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</si>
  <si>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</si>
  <si>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</si>
  <si>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</si>
  <si>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</si>
  <si>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</si>
  <si>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</si>
  <si>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</si>
  <si>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</si>
  <si>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</si>
  <si>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</si>
  <si>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</si>
  <si>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</si>
  <si>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</si>
  <si>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</si>
  <si>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</si>
  <si>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</si>
  <si>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</si>
  <si>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</si>
  <si>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</si>
  <si>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</si>
  <si>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</si>
  <si>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</si>
  <si>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</si>
  <si>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</si>
  <si>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</si>
  <si>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</si>
  <si>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</si>
  <si>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</si>
  <si>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</si>
  <si>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</si>
  <si>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</si>
  <si>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</si>
  <si>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</si>
  <si>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</si>
  <si>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</si>
  <si>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</si>
  <si>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</si>
  <si>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</si>
  <si>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</si>
  <si>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</si>
  <si>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</si>
  <si>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</si>
  <si>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</si>
  <si>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</si>
  <si>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</si>
  <si>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</si>
  <si>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</si>
  <si>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</si>
  <si>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</si>
  <si>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</si>
  <si>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</si>
  <si>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</si>
  <si>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</si>
  <si>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</si>
  <si>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</si>
  <si>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</si>
  <si>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</si>
  <si>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</si>
  <si>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</si>
  <si>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</si>
  <si>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</si>
  <si>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</si>
  <si>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</si>
  <si>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</si>
  <si>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</si>
  <si>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</si>
  <si>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</si>
  <si>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</si>
  <si>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</si>
  <si>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</si>
  <si>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</si>
  <si>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</si>
  <si>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</si>
  <si>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</si>
  <si>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</si>
  <si>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</si>
  <si>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</si>
  <si>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</si>
  <si>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</si>
  <si>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</si>
  <si>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</si>
  <si>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</si>
  <si>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</si>
  <si>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</si>
  <si>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</si>
  <si>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</si>
  <si>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</si>
  <si>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</si>
  <si>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</si>
  <si>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</si>
  <si>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</si>
  <si>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</si>
  <si>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</si>
  <si>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</si>
  <si>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</si>
  <si>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</si>
  <si>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</si>
  <si>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</si>
  <si>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</si>
  <si>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</si>
  <si>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</si>
  <si>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</si>
  <si>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</si>
  <si>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</si>
  <si>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</si>
  <si>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</si>
  <si>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</si>
  <si>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</si>
  <si>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</si>
  <si>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</si>
  <si>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</si>
  <si>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</si>
  <si>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</si>
  <si>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</si>
  <si>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</si>
  <si>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</si>
  <si>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</si>
  <si>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</si>
  <si>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</si>
  <si>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</si>
  <si>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</si>
  <si>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</si>
  <si>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</si>
  <si>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</si>
  <si>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</si>
  <si>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</si>
  <si>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</si>
  <si>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</si>
  <si>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</si>
  <si>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</si>
  <si>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</si>
  <si>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</si>
  <si>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</si>
  <si>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</si>
  <si>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</si>
  <si>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</si>
  <si>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</si>
  <si>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</si>
  <si>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</si>
  <si>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</si>
  <si>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</si>
  <si>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</si>
  <si>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</si>
  <si>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</si>
  <si>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</si>
  <si>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</si>
  <si>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</si>
  <si>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</si>
  <si>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</si>
  <si>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</si>
  <si>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</si>
  <si>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</si>
  <si>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</si>
  <si>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</si>
  <si>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</si>
  <si>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</si>
  <si>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</si>
  <si>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</si>
  <si>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</si>
  <si>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</si>
  <si>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</si>
  <si>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</si>
  <si>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</si>
  <si>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</si>
  <si>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</si>
  <si>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</si>
  <si>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</si>
  <si>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</si>
  <si>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</si>
  <si>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</si>
  <si>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</si>
  <si>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</si>
  <si>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</si>
  <si>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</si>
  <si>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</si>
  <si>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</si>
  <si>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</si>
  <si>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</si>
  <si>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</si>
  <si>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</si>
  <si>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</si>
  <si>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</si>
  <si>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</si>
  <si>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</si>
  <si>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</si>
  <si>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</si>
  <si>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</si>
  <si>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</si>
  <si>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</si>
  <si>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</si>
  <si>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</si>
  <si>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</si>
  <si>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</si>
  <si>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</si>
  <si>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</si>
  <si>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</si>
  <si>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</si>
  <si>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</si>
  <si>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</si>
  <si>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</si>
  <si>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</si>
  <si>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</si>
  <si>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</si>
  <si>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</si>
  <si>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</si>
  <si>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</si>
  <si>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</si>
  <si>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</si>
  <si>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</si>
  <si>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</si>
  <si>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</si>
  <si>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</si>
  <si>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</si>
  <si>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</si>
  <si>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</si>
  <si>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</si>
  <si>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</si>
  <si>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</si>
  <si>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</si>
  <si>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</si>
  <si>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</si>
  <si>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</si>
  <si>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</si>
  <si>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</si>
  <si>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</si>
  <si>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</si>
  <si>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</si>
  <si>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</si>
  <si>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</si>
  <si>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</si>
  <si>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</si>
  <si>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</si>
  <si>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</si>
  <si>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</si>
  <si>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</si>
  <si>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</si>
  <si>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</si>
  <si>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</si>
  <si>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</si>
  <si>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</si>
  <si>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</si>
  <si>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</si>
  <si>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</si>
  <si>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</si>
  <si>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</si>
  <si>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</si>
  <si>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</si>
  <si>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</si>
  <si>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</si>
  <si>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</si>
  <si>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</si>
  <si>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</si>
  <si>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</si>
  <si>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</si>
  <si>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</si>
  <si>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</si>
  <si>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</si>
  <si>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</si>
  <si>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</si>
  <si>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</si>
  <si>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</si>
  <si>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</si>
  <si>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</si>
  <si>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</si>
  <si>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</si>
  <si>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</si>
  <si>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</si>
  <si>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</si>
  <si>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</si>
  <si>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</si>
  <si>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</si>
  <si>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</si>
  <si>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</si>
  <si>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</si>
  <si>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</si>
  <si>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</si>
  <si>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</si>
  <si>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</si>
  <si>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</si>
  <si>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</si>
  <si>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</si>
  <si>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</si>
  <si>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</si>
  <si>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</si>
  <si>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</si>
  <si>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</si>
  <si>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</si>
  <si>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</si>
  <si>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</si>
  <si>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</si>
  <si>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</si>
  <si>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</si>
  <si>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</si>
  <si>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</si>
  <si>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</si>
  <si>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</si>
  <si>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</si>
  <si>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</si>
  <si>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</si>
  <si>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</si>
  <si>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</si>
  <si>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</si>
  <si>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</si>
  <si>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</si>
  <si>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</si>
  <si>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</si>
  <si>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</si>
  <si>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</si>
  <si>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</si>
  <si>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</si>
  <si>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</si>
  <si>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</si>
  <si>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</si>
  <si>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</si>
  <si>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</si>
  <si>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</si>
  <si>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</si>
  <si>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</si>
  <si>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</si>
  <si>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</si>
  <si>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</si>
  <si>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</si>
  <si>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</si>
  <si>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</si>
  <si>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</si>
  <si>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</si>
  <si>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</si>
  <si>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</si>
  <si>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</si>
  <si>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</si>
  <si>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</si>
  <si>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</si>
  <si>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</si>
  <si>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</si>
  <si>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</si>
  <si>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</si>
  <si>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</si>
  <si>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</si>
  <si>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</si>
  <si>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</si>
  <si>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</si>
  <si>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</si>
  <si>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</si>
  <si>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</si>
  <si>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</si>
  <si>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</si>
  <si>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</si>
  <si>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</si>
  <si>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</si>
  <si>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</si>
  <si>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</si>
  <si>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</si>
  <si>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</si>
  <si>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</si>
  <si>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</si>
  <si>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</si>
  <si>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</si>
  <si>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</si>
  <si>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</si>
  <si>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</si>
  <si>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</si>
  <si>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</si>
  <si>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</si>
  <si>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</si>
  <si>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</si>
  <si>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</si>
  <si>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</si>
  <si>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</si>
  <si>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</si>
  <si>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</si>
  <si>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</si>
  <si>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</si>
  <si>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</si>
  <si>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</si>
  <si>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</si>
  <si>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</si>
  <si>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</si>
  <si>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</si>
  <si>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</si>
  <si>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</si>
  <si>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</si>
  <si>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</si>
  <si>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</si>
  <si>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</si>
  <si>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</si>
  <si>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</si>
  <si>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</si>
  <si>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</si>
  <si>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</si>
  <si>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</si>
  <si>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</si>
  <si>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</si>
  <si>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</si>
  <si>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</si>
  <si>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</si>
  <si>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</si>
  <si>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</si>
  <si>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</si>
  <si>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</si>
  <si>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</si>
  <si>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</si>
  <si>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</si>
  <si>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</si>
  <si>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</si>
  <si>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</si>
  <si>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</si>
  <si>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</si>
  <si>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</si>
  <si>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</si>
  <si>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</si>
  <si>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</si>
  <si>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</si>
  <si>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</si>
  <si>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</si>
  <si>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</si>
  <si>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</si>
  <si>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</si>
  <si>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</si>
  <si>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</si>
  <si>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</si>
  <si>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</si>
  <si>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</si>
  <si>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</si>
  <si>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</si>
  <si>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</si>
  <si>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</si>
  <si>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</si>
  <si>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</si>
  <si>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</si>
  <si>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</si>
  <si>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</si>
  <si>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</si>
  <si>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</si>
  <si>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</si>
  <si>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</si>
  <si>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</si>
  <si>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</si>
  <si>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</si>
  <si>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</si>
  <si>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</si>
  <si>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</si>
  <si>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</si>
  <si>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</si>
  <si>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</si>
  <si>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</si>
  <si>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</si>
  <si>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</si>
  <si>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</si>
  <si>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</si>
  <si>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</si>
  <si>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</si>
  <si>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</si>
  <si>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</si>
  <si>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</si>
  <si>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</si>
  <si>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</si>
  <si>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</si>
  <si>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</si>
  <si>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</si>
  <si>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</si>
  <si>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</si>
  <si>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</si>
  <si>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</si>
  <si>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</si>
  <si>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</si>
  <si>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</si>
  <si>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</si>
  <si>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</si>
  <si>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</si>
  <si>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</si>
  <si>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</si>
  <si>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</si>
  <si>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</si>
  <si>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</si>
  <si>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</si>
  <si>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</si>
  <si>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</si>
  <si>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</si>
  <si>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</si>
  <si>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</si>
  <si>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</si>
  <si>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</si>
  <si>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</si>
  <si>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</si>
  <si>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</si>
  <si>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</si>
  <si>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</si>
  <si>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</si>
  <si>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</si>
  <si>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</si>
  <si>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</si>
  <si>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</si>
  <si>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</si>
  <si>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</si>
  <si>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</si>
  <si>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</si>
  <si>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</si>
  <si>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</si>
  <si>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</si>
  <si>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</si>
  <si>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</si>
  <si>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</si>
  <si>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</si>
  <si>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</si>
  <si>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</si>
  <si>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</si>
  <si>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</si>
  <si>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</si>
  <si>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</si>
  <si>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</si>
  <si>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</si>
  <si>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</si>
  <si>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</si>
  <si>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</si>
  <si>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</si>
  <si>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</si>
  <si>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</si>
  <si>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</si>
  <si>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</si>
  <si>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</si>
  <si>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</si>
  <si>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</si>
  <si>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</si>
  <si>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</si>
  <si>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</si>
  <si>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</si>
  <si>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</si>
  <si>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</si>
  <si>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</si>
  <si>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</si>
  <si>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</si>
  <si>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</si>
  <si>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</si>
  <si>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</si>
  <si>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</si>
  <si>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</si>
  <si>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</si>
  <si>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</si>
  <si>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</si>
  <si>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</si>
  <si>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</si>
  <si>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</si>
  <si>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</si>
  <si>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</si>
  <si>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</si>
  <si>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</si>
  <si>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</si>
  <si>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</si>
  <si>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</si>
  <si>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</si>
  <si>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</si>
  <si>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</si>
  <si>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</si>
  <si>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</si>
  <si>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</si>
  <si>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</si>
  <si>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</si>
  <si>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</si>
  <si>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</si>
  <si>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</si>
  <si>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</si>
  <si>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</si>
  <si>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</si>
  <si>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</si>
  <si>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</si>
  <si>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</si>
  <si>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</si>
  <si>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</si>
  <si>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</si>
  <si>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</si>
  <si>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</si>
  <si>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</si>
  <si>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</si>
  <si>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</si>
  <si>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</si>
  <si>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</si>
  <si>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</si>
  <si>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</si>
  <si>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</si>
  <si>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</si>
  <si>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</si>
  <si>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</si>
  <si>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</si>
  <si>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</si>
  <si>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</si>
  <si>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</si>
  <si>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</si>
  <si>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</si>
  <si>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</si>
  <si>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</si>
  <si>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</si>
  <si>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</si>
  <si>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</si>
  <si>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</si>
  <si>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</si>
  <si>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</si>
  <si>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</si>
  <si>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</si>
  <si>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</si>
  <si>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</si>
  <si>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</si>
  <si>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</si>
  <si>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</si>
  <si>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</si>
  <si>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</si>
  <si>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</si>
  <si>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</si>
  <si>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</si>
  <si>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</si>
  <si>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</si>
  <si>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</si>
  <si>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</si>
  <si>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</si>
  <si>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</si>
  <si>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</si>
  <si>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</si>
  <si>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</si>
  <si>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</si>
  <si>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</si>
  <si>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</si>
  <si>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</si>
  <si>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</si>
  <si>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</si>
  <si>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</si>
  <si>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</si>
  <si>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</si>
  <si>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</si>
  <si>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</si>
  <si>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</si>
  <si>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</si>
  <si>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</si>
  <si>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</si>
  <si>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</si>
  <si>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</si>
  <si>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</si>
  <si>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</si>
  <si>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</si>
  <si>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</si>
  <si>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</si>
  <si>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</si>
  <si>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</si>
  <si>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</si>
  <si>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</si>
  <si>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</si>
  <si>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</si>
  <si>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</si>
  <si>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</si>
  <si>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</si>
  <si>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</si>
  <si>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</si>
  <si>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</si>
  <si>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</si>
  <si>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</si>
  <si>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</si>
  <si>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</si>
  <si>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</si>
  <si>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</si>
  <si>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</si>
  <si>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</si>
  <si>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</si>
  <si>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</si>
  <si>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</si>
  <si>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</si>
  <si>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</si>
  <si>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</si>
  <si>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</si>
  <si>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</si>
  <si>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</si>
  <si>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</si>
  <si>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</si>
  <si>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</si>
  <si>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</si>
  <si>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</si>
  <si>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</si>
  <si>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</si>
  <si>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</si>
  <si>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</si>
  <si>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</si>
  <si>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</si>
  <si>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</si>
  <si>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</si>
  <si>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</si>
  <si>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</si>
  <si>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</si>
  <si>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</si>
  <si>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</si>
  <si>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</si>
  <si>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</si>
  <si>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</si>
  <si>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</si>
  <si>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</si>
  <si>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</si>
  <si>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</si>
  <si>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</si>
  <si>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</si>
  <si>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</si>
  <si>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</si>
  <si>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</si>
  <si>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</si>
  <si>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</si>
  <si>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</si>
  <si>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</si>
  <si>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</si>
  <si>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</si>
  <si>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</si>
  <si>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</si>
  <si>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</si>
  <si>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</si>
  <si>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</si>
  <si>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</si>
  <si>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</si>
  <si>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</si>
  <si>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</si>
  <si>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</si>
  <si>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</si>
  <si>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</si>
  <si>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</si>
  <si>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</si>
  <si>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</si>
  <si>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</si>
  <si>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</si>
  <si>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</si>
  <si>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</si>
  <si>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</si>
  <si>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</si>
  <si>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</si>
  <si>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</si>
  <si>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</si>
  <si>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</si>
  <si>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</si>
  <si>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</si>
  <si>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</si>
  <si>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</si>
  <si>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</si>
  <si>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</si>
  <si>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</si>
  <si>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</si>
  <si>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</si>
  <si>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</si>
  <si>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</si>
  <si>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</si>
  <si>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</si>
  <si>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</si>
  <si>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</si>
  <si>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</si>
  <si>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</si>
  <si>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</si>
  <si>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</si>
  <si>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</si>
  <si>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</si>
  <si>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</si>
  <si>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</si>
  <si>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</si>
  <si>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</si>
  <si>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</si>
  <si>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</si>
  <si>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</si>
  <si>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</si>
  <si>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</si>
  <si>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</si>
  <si>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</si>
  <si>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</si>
  <si>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</si>
  <si>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</si>
  <si>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</si>
  <si>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</si>
  <si>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</si>
  <si>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</si>
  <si>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</si>
  <si>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</si>
  <si>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</si>
  <si>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</si>
  <si>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</si>
  <si>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</si>
  <si>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</si>
  <si>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</si>
  <si>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</si>
  <si>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</si>
  <si>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</si>
  <si>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</si>
  <si>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</si>
  <si>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</si>
  <si>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</si>
  <si>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</si>
  <si>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</si>
  <si>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</si>
  <si>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</si>
  <si>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</si>
  <si>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</si>
  <si>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</si>
  <si>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</si>
  <si>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</si>
  <si>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</si>
  <si>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</si>
  <si>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</si>
  <si>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</si>
  <si>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</si>
  <si>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</si>
  <si>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</si>
  <si>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</si>
  <si>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</si>
  <si>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</si>
  <si>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</si>
  <si>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</si>
  <si>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</si>
  <si>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</si>
  <si>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</si>
  <si>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</si>
  <si>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</si>
  <si>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</si>
  <si>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</si>
  <si>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</si>
  <si>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</si>
  <si>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</si>
  <si>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</si>
  <si>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</si>
  <si>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</si>
  <si>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</si>
  <si>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</si>
  <si>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</si>
  <si>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</si>
  <si>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</si>
  <si>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</si>
  <si>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</si>
  <si>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</si>
  <si>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</si>
  <si>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</si>
  <si>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</si>
  <si>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</si>
  <si>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</si>
  <si>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</si>
  <si>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</si>
  <si>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</si>
  <si>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</si>
  <si>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</si>
  <si>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</si>
  <si>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</si>
  <si>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</si>
  <si>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</si>
  <si>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</si>
  <si>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</si>
  <si>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</si>
  <si>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</si>
  <si>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</si>
  <si>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</si>
  <si>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</si>
  <si>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</si>
  <si>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</si>
  <si>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</si>
  <si>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</si>
  <si>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</si>
  <si>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</si>
  <si>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</si>
  <si>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</si>
  <si>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</si>
  <si>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</si>
  <si>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</si>
  <si>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</si>
  <si>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</si>
  <si>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</si>
  <si>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</si>
  <si>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</si>
  <si>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</si>
  <si>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</si>
  <si>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</si>
  <si>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</si>
  <si>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</si>
  <si>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</si>
  <si>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</si>
  <si>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</si>
  <si>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</si>
  <si>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</si>
  <si>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</si>
  <si>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</si>
  <si>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</si>
  <si>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</si>
  <si>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</si>
  <si>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</si>
  <si>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</si>
  <si>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</si>
  <si>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</si>
  <si>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</si>
  <si>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</si>
  <si>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</si>
  <si>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</si>
  <si>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</si>
  <si>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</si>
  <si>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</si>
  <si>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</si>
  <si>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</si>
  <si>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</si>
  <si>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</si>
  <si>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</si>
  <si>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</si>
  <si>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</si>
  <si>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</si>
  <si>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</si>
  <si>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</si>
  <si>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</si>
  <si>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</si>
  <si>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</si>
  <si>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</si>
  <si>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</si>
  <si>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</si>
  <si>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</si>
  <si>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</si>
  <si>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</si>
  <si>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</si>
  <si>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</si>
  <si>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</si>
  <si>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</si>
  <si>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</si>
  <si>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</si>
  <si>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</si>
  <si>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</si>
  <si>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</si>
  <si>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</si>
  <si>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</si>
  <si>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</si>
  <si>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</si>
  <si>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</si>
  <si>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</si>
  <si>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</si>
  <si>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</si>
  <si>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</si>
  <si>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</si>
  <si>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</si>
  <si>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</si>
  <si>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</si>
  <si>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</si>
  <si>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</si>
  <si>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</si>
  <si>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</si>
  <si>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</si>
  <si>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</si>
  <si>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</si>
  <si>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</si>
  <si>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</si>
  <si>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</si>
  <si>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</si>
  <si>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</si>
  <si>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</si>
  <si>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</si>
  <si>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</si>
  <si>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</si>
  <si>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</si>
  <si>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</si>
  <si>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</si>
  <si>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</si>
  <si>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</si>
  <si>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</si>
  <si>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</si>
  <si>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</si>
  <si>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</si>
  <si>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</si>
  <si>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</si>
  <si>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</si>
  <si>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</si>
  <si>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</si>
  <si>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</si>
  <si>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</si>
  <si>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</si>
  <si>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</si>
  <si>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</si>
  <si>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</si>
  <si>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</si>
  <si>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</si>
  <si>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</si>
  <si>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</si>
  <si>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</si>
  <si>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</si>
  <si>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</si>
  <si>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</si>
  <si>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</si>
  <si>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</si>
  <si>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</si>
  <si>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</si>
  <si>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</si>
  <si>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</si>
  <si>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</si>
  <si>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</si>
  <si>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</si>
  <si>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</si>
  <si>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</si>
  <si>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</si>
  <si>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</si>
  <si>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</si>
  <si>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</si>
  <si>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</si>
  <si>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</si>
  <si>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</si>
  <si>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</si>
  <si>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</si>
  <si>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</si>
  <si>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</si>
  <si>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</si>
  <si>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</si>
  <si>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</si>
  <si>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</si>
  <si>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</si>
  <si>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</si>
  <si>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</si>
  <si>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</si>
  <si>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</si>
  <si>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</si>
  <si>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</si>
  <si>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</si>
  <si>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</si>
  <si>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</si>
  <si>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</si>
  <si>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</si>
  <si>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</si>
  <si>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</si>
  <si>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</si>
  <si>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</si>
  <si>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</si>
  <si>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</si>
  <si>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</si>
  <si>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</si>
  <si>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</si>
  <si>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</si>
  <si>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</si>
  <si>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</si>
  <si>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</si>
  <si>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</si>
  <si>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</si>
  <si>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</si>
  <si>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</si>
  <si>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</si>
  <si>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</si>
  <si>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</si>
  <si>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</si>
  <si>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</si>
  <si>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</si>
  <si>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</si>
  <si>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</si>
  <si>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</si>
  <si>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</si>
  <si>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</si>
  <si>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</si>
  <si>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</si>
  <si>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</si>
  <si>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</si>
  <si>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</si>
  <si>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</si>
  <si>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</si>
  <si>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</si>
  <si>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</si>
  <si>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</si>
  <si>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</si>
  <si>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</si>
  <si>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</si>
  <si>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</si>
  <si>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</si>
  <si>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</si>
  <si>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</si>
  <si>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</si>
  <si>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</si>
  <si>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</si>
  <si>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</si>
  <si>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</si>
  <si>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</si>
  <si>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</si>
  <si>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</si>
  <si>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</si>
  <si>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</si>
  <si>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</si>
  <si>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</si>
  <si>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</si>
  <si>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</si>
  <si>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</si>
  <si>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</si>
  <si>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</si>
  <si>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</si>
  <si>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</si>
  <si>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</si>
  <si>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</si>
  <si>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</si>
  <si>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</si>
  <si>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</si>
  <si>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</si>
  <si>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</si>
  <si>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</si>
  <si>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</si>
  <si>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</si>
  <si>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</si>
  <si>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</si>
  <si>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</si>
  <si>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</si>
  <si>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</si>
  <si>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</si>
  <si>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</si>
  <si>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</si>
  <si>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</si>
  <si>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</si>
  <si>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</si>
  <si>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</si>
  <si>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</si>
  <si>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</si>
  <si>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</si>
  <si>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</si>
  <si>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</si>
  <si>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</si>
  <si>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</si>
  <si>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</si>
  <si>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</si>
  <si>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</si>
  <si>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</si>
  <si>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</si>
  <si>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</si>
  <si>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</si>
  <si>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</si>
  <si>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</si>
  <si>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</si>
  <si>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</si>
  <si>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</si>
  <si>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</si>
  <si>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</si>
  <si>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</si>
  <si>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</si>
  <si>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</si>
  <si>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</si>
  <si>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</si>
  <si>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</si>
  <si>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</si>
  <si>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</si>
  <si>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</si>
  <si>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</si>
  <si>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</si>
  <si>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</si>
  <si>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</si>
  <si>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</si>
  <si>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</si>
  <si>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</si>
  <si>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</si>
  <si>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</si>
  <si>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</si>
  <si>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</si>
  <si>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</si>
  <si>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</si>
  <si>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</si>
  <si>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</si>
  <si>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</si>
  <si>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</si>
  <si>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</si>
  <si>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</si>
  <si>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</si>
  <si>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</si>
  <si>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</si>
  <si>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</si>
  <si>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</si>
  <si>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</si>
  <si>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</si>
  <si>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</si>
  <si>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</si>
  <si>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</si>
  <si>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</si>
  <si>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</si>
  <si>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</si>
  <si>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</si>
  <si>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</si>
  <si>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</si>
  <si>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</si>
  <si>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</si>
  <si>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</si>
  <si>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</si>
  <si>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</si>
  <si>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</si>
  <si>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</si>
  <si>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</si>
  <si>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</si>
  <si>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</si>
  <si>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</si>
  <si>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</si>
  <si>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</si>
  <si>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</si>
  <si>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</si>
  <si>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</si>
  <si>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</si>
  <si>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</si>
  <si>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</si>
  <si>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</si>
  <si>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</si>
  <si>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</si>
  <si>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</si>
  <si>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</si>
  <si>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</si>
  <si>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</si>
  <si>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</si>
  <si>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</si>
  <si>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</si>
  <si>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</si>
  <si>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</si>
  <si>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</si>
  <si>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</si>
  <si>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</si>
  <si>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</si>
  <si>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</si>
  <si>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</si>
  <si>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</si>
  <si>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</si>
  <si>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</si>
  <si>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</si>
  <si>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</si>
  <si>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</si>
  <si>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</si>
  <si>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</si>
  <si>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</si>
  <si>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</si>
  <si>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</si>
  <si>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</si>
  <si>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</si>
  <si>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</si>
  <si>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</si>
  <si>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</si>
  <si>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</si>
  <si>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</si>
  <si>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</si>
  <si>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</si>
  <si>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</si>
  <si>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</si>
  <si>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</si>
  <si>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</si>
  <si>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</si>
  <si>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</si>
  <si>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</si>
  <si>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</si>
  <si>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</si>
  <si>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</si>
  <si>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</si>
  <si>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</si>
  <si>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</si>
  <si>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</si>
  <si>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</si>
  <si>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</si>
  <si>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</si>
  <si>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</si>
  <si>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</si>
  <si>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</si>
  <si>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</si>
  <si>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</si>
  <si>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</si>
  <si>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</si>
  <si>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</si>
  <si>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</si>
  <si>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</si>
  <si>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</si>
  <si>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</si>
  <si>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</si>
  <si>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</si>
  <si>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</si>
  <si>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</si>
  <si>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</si>
  <si>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</si>
  <si>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</si>
  <si>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</si>
  <si>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</si>
  <si>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</si>
  <si>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</si>
  <si>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</si>
  <si>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</si>
  <si>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</si>
  <si>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</si>
  <si>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</si>
  <si>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</si>
  <si>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</si>
  <si>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</si>
  <si>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</si>
  <si>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</si>
  <si>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</si>
  <si>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</si>
  <si>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</si>
  <si>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</si>
  <si>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</si>
  <si>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</si>
  <si>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</si>
  <si>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</si>
  <si>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</si>
  <si>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</si>
  <si>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</si>
  <si>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</si>
  <si>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</si>
  <si>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</si>
  <si>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</si>
  <si>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</si>
  <si>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</si>
  <si>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</si>
  <si>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</si>
  <si>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</si>
  <si>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</si>
  <si>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</si>
  <si>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</si>
  <si>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</si>
  <si>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</si>
  <si>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</si>
  <si>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</si>
  <si>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</si>
  <si>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</si>
  <si>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</si>
  <si>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</si>
  <si>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</si>
  <si>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</si>
  <si>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</si>
  <si>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</si>
  <si>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</si>
  <si>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</si>
  <si>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</si>
  <si>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</si>
  <si>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</si>
  <si>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</si>
  <si>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</si>
  <si>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</si>
  <si>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</si>
  <si>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</si>
  <si>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</si>
  <si>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</si>
  <si>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</si>
  <si>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</si>
  <si>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</si>
  <si>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</si>
  <si>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</si>
  <si>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</si>
  <si>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</si>
  <si>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</si>
  <si>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</si>
  <si>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</si>
  <si>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</si>
  <si>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</si>
  <si>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</si>
  <si>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</si>
  <si>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</si>
  <si>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</si>
  <si>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</si>
  <si>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</si>
  <si>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</si>
  <si>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</si>
  <si>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</si>
  <si>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</si>
  <si>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</si>
  <si>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</si>
  <si>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</si>
  <si>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</si>
  <si>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</si>
  <si>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</si>
  <si>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</si>
  <si>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</si>
  <si>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</si>
  <si>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</si>
  <si>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</si>
  <si>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</si>
  <si>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</si>
  <si>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</si>
  <si>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</si>
  <si>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</si>
  <si>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</si>
  <si>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</si>
  <si>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</si>
  <si>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</si>
  <si>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</si>
  <si>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</si>
  <si>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</si>
  <si>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</si>
  <si>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</si>
  <si>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</si>
  <si>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</si>
  <si>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</si>
  <si>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</si>
  <si>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</si>
  <si>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</si>
  <si>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</si>
  <si>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</si>
  <si>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</si>
  <si>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</si>
  <si>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</si>
  <si>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</si>
  <si>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</si>
  <si>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</si>
  <si>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</si>
  <si>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</si>
  <si>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</si>
  <si>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</si>
  <si>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</si>
  <si>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</si>
  <si>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</si>
  <si>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</si>
  <si>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</si>
  <si>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</si>
  <si>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</si>
  <si>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</si>
  <si>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</si>
  <si>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</si>
  <si>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</si>
  <si>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</si>
  <si>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</si>
  <si>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</si>
  <si>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</si>
  <si>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</si>
  <si>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</si>
  <si>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</si>
  <si>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</si>
  <si>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</si>
  <si>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</si>
  <si>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</si>
  <si>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</si>
  <si>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</si>
  <si>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</si>
  <si>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</si>
  <si>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</si>
  <si>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</si>
  <si>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</si>
  <si>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</si>
  <si>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</si>
  <si>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</si>
  <si>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</si>
  <si>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</si>
  <si>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</si>
  <si>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</si>
  <si>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</si>
  <si>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</si>
  <si>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</si>
  <si>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</si>
  <si>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</si>
  <si>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</si>
  <si>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</si>
  <si>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</si>
  <si>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</si>
  <si>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</si>
  <si>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</si>
  <si>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</si>
  <si>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</si>
  <si>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</si>
  <si>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</si>
  <si>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</si>
  <si>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</si>
  <si>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</si>
  <si>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</si>
  <si>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</si>
  <si>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</si>
  <si>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</si>
  <si>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</si>
  <si>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</si>
  <si>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</si>
  <si>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</si>
  <si>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</si>
  <si>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</si>
  <si>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</si>
  <si>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</si>
  <si>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</si>
  <si>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</si>
  <si>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</si>
  <si>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</si>
  <si>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</si>
  <si>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</si>
  <si>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</si>
  <si>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</si>
  <si>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</si>
  <si>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</si>
  <si>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</si>
  <si>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</si>
  <si>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</si>
  <si>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</si>
  <si>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</si>
  <si>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</si>
  <si>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</si>
  <si>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</si>
  <si>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</si>
  <si>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</si>
  <si>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</si>
  <si>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</si>
  <si>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</si>
  <si>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</si>
  <si>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</si>
  <si>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</si>
  <si>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</si>
  <si>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</si>
  <si>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</si>
  <si>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</si>
  <si>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</si>
  <si>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</si>
  <si>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</si>
  <si>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</si>
  <si>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</si>
  <si>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</si>
  <si>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</si>
  <si>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</si>
  <si>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</si>
  <si>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</si>
  <si>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</si>
  <si>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</si>
  <si>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</si>
  <si>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</si>
  <si>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</si>
  <si>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</si>
  <si>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</si>
  <si>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</si>
  <si>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</si>
  <si>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</si>
  <si>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</si>
  <si>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</si>
  <si>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</si>
  <si>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</si>
  <si>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</si>
  <si>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</si>
  <si>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</si>
  <si>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</si>
  <si>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</si>
  <si>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</si>
  <si>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</si>
  <si>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</si>
  <si>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</si>
  <si>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</si>
  <si>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</si>
  <si>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</si>
  <si>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</si>
  <si>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</si>
  <si>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</si>
  <si>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</si>
  <si>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</si>
  <si>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</si>
  <si>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</si>
  <si>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</si>
  <si>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</si>
  <si>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</si>
  <si>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</si>
  <si>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</si>
  <si>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</si>
  <si>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</si>
  <si>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</si>
  <si>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</si>
  <si>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</si>
  <si>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</si>
  <si>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</si>
  <si>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</si>
  <si>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</si>
  <si>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</si>
  <si>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</si>
  <si>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</si>
  <si>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</si>
  <si>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</si>
  <si>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</si>
  <si>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</si>
  <si>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</si>
  <si>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</si>
  <si>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</si>
  <si>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</si>
  <si>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</si>
  <si>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</si>
  <si>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</si>
  <si>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</si>
  <si>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</si>
  <si>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</si>
  <si>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</si>
  <si>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</si>
  <si>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</si>
  <si>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</si>
  <si>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</si>
  <si>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</si>
  <si>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</si>
  <si>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</si>
  <si>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</si>
  <si>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</si>
  <si>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</si>
  <si>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</si>
  <si>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</si>
  <si>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</si>
  <si>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</si>
  <si>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</si>
  <si>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</si>
  <si>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</si>
  <si>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</si>
  <si>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</si>
  <si>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</si>
  <si>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</si>
  <si>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</si>
  <si>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</si>
  <si>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</si>
  <si>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</si>
  <si>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</si>
  <si>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</si>
  <si>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</si>
  <si>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</si>
  <si>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</si>
  <si>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</si>
  <si>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</si>
  <si>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</si>
  <si>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</si>
  <si>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</si>
  <si>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</si>
  <si>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</si>
  <si>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</si>
  <si>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</si>
  <si>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</si>
  <si>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</si>
  <si>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</si>
  <si>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</si>
  <si>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</si>
  <si>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</si>
  <si>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</si>
  <si>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</si>
  <si>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</si>
  <si>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</si>
  <si>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</si>
  <si>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</si>
  <si>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</si>
  <si>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</si>
  <si>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</si>
  <si>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</si>
  <si>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</si>
  <si>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</si>
  <si>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</si>
  <si>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</si>
  <si>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</si>
  <si>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</si>
  <si>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</si>
  <si>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</si>
  <si>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</si>
  <si>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</si>
  <si>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</si>
  <si>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</si>
  <si>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</si>
  <si>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</si>
  <si>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</si>
  <si>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</si>
  <si>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</si>
  <si>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</si>
  <si>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</si>
  <si>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</si>
  <si>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</si>
  <si>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</si>
  <si>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</si>
  <si>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</si>
  <si>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</si>
  <si>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</si>
  <si>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</si>
  <si>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</si>
  <si>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</si>
  <si>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</si>
  <si>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</si>
  <si>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</si>
  <si>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</si>
  <si>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</si>
  <si>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</si>
  <si>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</si>
  <si>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</si>
  <si>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</si>
  <si>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</si>
  <si>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</si>
  <si>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</si>
  <si>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</si>
  <si>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</si>
  <si>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</si>
  <si>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</si>
  <si>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</si>
  <si>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</si>
  <si>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</si>
  <si>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</si>
  <si>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</si>
  <si>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</si>
  <si>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</si>
  <si>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</si>
  <si>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</si>
  <si>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</si>
  <si>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</si>
  <si>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</si>
  <si>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</si>
  <si>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</si>
  <si>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</si>
  <si>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</si>
  <si>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</si>
  <si>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</si>
  <si>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</si>
  <si>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</si>
  <si>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</si>
  <si>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</si>
  <si>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</si>
  <si>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</si>
  <si>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</si>
  <si>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</si>
  <si>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</si>
  <si>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</si>
  <si>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</si>
  <si>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</si>
  <si>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</si>
  <si>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</si>
  <si>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</si>
  <si>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</si>
  <si>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</si>
  <si>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</si>
  <si>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</si>
  <si>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</si>
  <si>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</si>
  <si>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</si>
  <si>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</si>
  <si>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</si>
  <si>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</si>
  <si>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</si>
  <si>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</si>
  <si>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</si>
  <si>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</si>
  <si>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</si>
  <si>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</si>
  <si>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</si>
  <si>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</si>
  <si>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</si>
  <si>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</si>
  <si>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</si>
  <si>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</si>
  <si>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</si>
  <si>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</si>
  <si>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</si>
  <si>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</si>
  <si>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</si>
  <si>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</si>
  <si>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</si>
  <si>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</si>
  <si>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</si>
  <si>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</si>
  <si>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</si>
  <si>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</si>
  <si>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</si>
  <si>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</si>
  <si>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</si>
  <si>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</si>
  <si>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</si>
  <si>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</si>
  <si>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</si>
  <si>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</si>
  <si>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</si>
  <si>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</si>
  <si>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</si>
  <si>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</si>
  <si>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</si>
  <si>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</si>
  <si>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</si>
  <si>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</si>
  <si>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</si>
  <si>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</si>
  <si>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</si>
  <si>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</si>
  <si>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</si>
  <si>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</si>
  <si>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</si>
  <si>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</si>
  <si>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</si>
  <si>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</si>
  <si>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</si>
  <si>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</si>
  <si>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</si>
  <si>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</si>
  <si>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</si>
  <si>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</si>
  <si>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</si>
  <si>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</si>
  <si>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</si>
  <si>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</si>
  <si>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</si>
  <si>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</si>
  <si>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</si>
  <si>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</si>
  <si>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</si>
  <si>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</si>
  <si>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</si>
  <si>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</si>
  <si>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</si>
  <si>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</si>
  <si>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</si>
  <si>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</si>
  <si>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</si>
  <si>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</si>
  <si>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</si>
  <si>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</si>
  <si>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</si>
  <si>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</si>
  <si>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</si>
  <si>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</si>
  <si>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</si>
  <si>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</si>
  <si>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</si>
  <si>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</si>
  <si>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</si>
  <si>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</si>
  <si>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</si>
  <si>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</si>
  <si>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</si>
  <si>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</si>
  <si>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</si>
  <si>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</si>
  <si>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</si>
  <si>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</si>
  <si>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</si>
  <si>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</si>
  <si>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</si>
  <si>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</si>
  <si>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</si>
  <si>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</si>
  <si>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</si>
  <si>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</si>
  <si>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</si>
  <si>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</si>
  <si>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</si>
  <si>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</si>
  <si>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</si>
  <si>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</si>
  <si>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</si>
  <si>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</si>
  <si>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</si>
  <si>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</si>
  <si>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</si>
  <si>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</si>
  <si>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</si>
  <si>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</si>
  <si>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</si>
  <si>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</si>
  <si>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</si>
  <si>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</si>
  <si>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</si>
  <si>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</si>
  <si>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</si>
  <si>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</si>
  <si>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</si>
  <si>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</si>
  <si>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</si>
  <si>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</si>
  <si>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</si>
  <si>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</si>
  <si>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</si>
  <si>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</si>
  <si>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</si>
  <si>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</si>
  <si>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</si>
  <si>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</si>
  <si>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</si>
  <si>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</si>
  <si>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</si>
  <si>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</si>
  <si>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</si>
  <si>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</si>
  <si>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</si>
  <si>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</si>
  <si>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</si>
  <si>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</si>
  <si>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</si>
  <si>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</si>
  <si>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</si>
  <si>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</si>
  <si>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</si>
  <si>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</si>
  <si>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</si>
  <si>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</si>
  <si>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</si>
  <si>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</si>
  <si>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</si>
  <si>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</si>
  <si>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</si>
  <si>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</si>
  <si>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</si>
  <si>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</si>
  <si>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</si>
  <si>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</si>
  <si>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</si>
  <si>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</si>
  <si>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</si>
  <si>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</si>
  <si>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</si>
  <si>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</si>
  <si>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</si>
  <si>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</si>
  <si>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</si>
  <si>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</si>
  <si>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</si>
  <si>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</si>
  <si>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</si>
  <si>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</si>
  <si>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</si>
  <si>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</si>
  <si>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</si>
  <si>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</si>
  <si>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</si>
  <si>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</si>
  <si>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</si>
  <si>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</si>
  <si>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</si>
  <si>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</si>
  <si>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</si>
  <si>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</si>
  <si>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</si>
  <si>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</si>
  <si>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</si>
  <si>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</si>
  <si>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</si>
  <si>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</si>
  <si>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</si>
  <si>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</si>
  <si>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</si>
  <si>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</si>
  <si>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</si>
  <si>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</si>
  <si>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</si>
  <si>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</si>
  <si>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</si>
  <si>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</si>
  <si>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</si>
  <si>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</si>
  <si>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</si>
  <si>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</si>
  <si>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</si>
  <si>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</si>
  <si>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</si>
  <si>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</si>
  <si>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</si>
  <si>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</si>
  <si>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</si>
  <si>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</si>
  <si>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</si>
  <si>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</si>
  <si>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</si>
  <si>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</si>
  <si>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</si>
  <si>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</si>
  <si>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</si>
  <si>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</si>
  <si>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</si>
  <si>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</si>
  <si>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</si>
  <si>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</si>
  <si>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</si>
  <si>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</si>
  <si>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</si>
  <si>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</si>
  <si>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</si>
  <si>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</si>
  <si>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</si>
  <si>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</si>
  <si>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</si>
  <si>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</si>
  <si>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</si>
  <si>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</si>
  <si>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</si>
  <si>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</si>
  <si>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</si>
  <si>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</si>
  <si>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</si>
  <si>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</si>
  <si>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</si>
  <si>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</si>
  <si>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</si>
  <si>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</si>
  <si>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</si>
  <si>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</si>
  <si>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</si>
  <si>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</si>
  <si>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</si>
  <si>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</si>
  <si>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</si>
  <si>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</si>
  <si>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</si>
  <si>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</si>
  <si>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</si>
  <si>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</si>
  <si>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</si>
  <si>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</si>
  <si>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</si>
  <si>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</si>
  <si>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</si>
  <si>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</si>
  <si>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</si>
  <si>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</si>
  <si>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</si>
  <si>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</si>
  <si>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</si>
  <si>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</si>
  <si>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</si>
  <si>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</si>
  <si>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</si>
  <si>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</si>
  <si>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</si>
  <si>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</si>
  <si>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</si>
  <si>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</si>
  <si>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</si>
  <si>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</si>
  <si>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</si>
  <si>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</si>
  <si>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</si>
  <si>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</si>
  <si>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</si>
  <si>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</si>
  <si>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</si>
  <si>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</si>
  <si>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</si>
  <si>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</si>
  <si>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</si>
  <si>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</si>
  <si>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</si>
  <si>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</si>
  <si>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</si>
  <si>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</si>
  <si>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</si>
  <si>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</si>
  <si>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</si>
  <si>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</si>
  <si>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</si>
  <si>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</si>
  <si>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</si>
  <si>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</si>
  <si>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</si>
  <si>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</si>
  <si>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</si>
  <si>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</si>
  <si>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</si>
  <si>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</si>
  <si>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</si>
  <si>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</si>
  <si>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</si>
  <si>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</si>
  <si>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</si>
  <si>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</si>
  <si>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</si>
  <si>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</si>
  <si>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</si>
  <si>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</si>
  <si>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</si>
  <si>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</si>
  <si>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</si>
  <si>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</si>
  <si>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</si>
  <si>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</si>
  <si>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</si>
  <si>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</si>
  <si>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</si>
  <si>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</si>
  <si>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</si>
  <si>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</si>
  <si>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</si>
  <si>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</si>
  <si>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</si>
  <si>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</si>
  <si>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</si>
  <si>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</si>
  <si>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</si>
  <si>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</si>
  <si>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</si>
  <si>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</si>
  <si>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</si>
  <si>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</si>
  <si>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</si>
  <si>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</si>
  <si>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</si>
  <si>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</si>
  <si>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</si>
  <si>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</si>
  <si>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</si>
  <si>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</si>
  <si>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</si>
  <si>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</si>
  <si>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</si>
  <si>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</si>
  <si>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</si>
  <si>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</si>
  <si>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</si>
  <si>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</si>
  <si>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</si>
  <si>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</si>
  <si>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</si>
  <si>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</si>
  <si>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</si>
  <si>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</si>
  <si>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</si>
  <si>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</si>
  <si>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</si>
  <si>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</si>
  <si>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</si>
  <si>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</si>
  <si>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</si>
  <si>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</si>
  <si>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</si>
  <si>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</si>
  <si>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</si>
  <si>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</si>
  <si>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</si>
  <si>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</si>
  <si>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</si>
  <si>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</si>
  <si>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</si>
  <si>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</si>
  <si>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</si>
  <si>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</si>
  <si>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</si>
  <si>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</si>
  <si>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</si>
  <si>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</si>
  <si>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</si>
  <si>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</si>
  <si>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</si>
  <si>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</si>
  <si>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</si>
  <si>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</si>
  <si>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</si>
  <si>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</si>
  <si>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</si>
  <si>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</si>
  <si>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</si>
  <si>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</si>
  <si>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</si>
  <si>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</si>
  <si>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</si>
  <si>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</si>
  <si>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</si>
  <si>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</si>
  <si>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</si>
  <si>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</si>
  <si>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</si>
  <si>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</si>
  <si>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</si>
  <si>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</si>
  <si>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</si>
  <si>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</si>
  <si>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</si>
  <si>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</si>
  <si>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</si>
  <si>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</si>
  <si>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</si>
  <si>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</si>
  <si>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</si>
  <si>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</si>
  <si>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</si>
  <si>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</si>
  <si>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</si>
  <si>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</si>
  <si>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</si>
  <si>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</si>
  <si>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</si>
  <si>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</si>
  <si>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</si>
  <si>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</si>
  <si>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</si>
  <si>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</si>
  <si>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</si>
  <si>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</si>
  <si>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</si>
  <si>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</si>
  <si>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</si>
  <si>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</si>
  <si>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</si>
  <si>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</si>
  <si>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</si>
  <si>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</si>
  <si>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</si>
  <si>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</si>
  <si>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</si>
  <si>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</si>
  <si>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</si>
  <si>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</si>
  <si>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</si>
  <si>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</si>
  <si>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</si>
  <si>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</si>
  <si>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</si>
  <si>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</si>
  <si>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</si>
  <si>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</si>
  <si>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</si>
  <si>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</si>
  <si>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</si>
  <si>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</si>
  <si>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</si>
  <si>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</si>
  <si>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</si>
  <si>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</si>
  <si>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</si>
  <si>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</si>
  <si>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</si>
  <si>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</si>
  <si>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</si>
  <si>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</si>
  <si>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</si>
  <si>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</si>
  <si>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</si>
  <si>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</si>
  <si>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</si>
  <si>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</si>
  <si>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</si>
  <si>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</si>
  <si>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</si>
  <si>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</si>
  <si>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</si>
  <si>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</si>
  <si>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</si>
  <si>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</si>
  <si>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</si>
  <si>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</si>
  <si>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</si>
  <si>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</si>
  <si>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</si>
  <si>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</si>
  <si>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</si>
  <si>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</si>
  <si>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</si>
  <si>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</si>
  <si>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</si>
  <si>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</si>
  <si>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</si>
  <si>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</si>
  <si>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</si>
  <si>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</si>
  <si>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</si>
  <si>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</si>
  <si>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</si>
  <si>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</si>
  <si>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</si>
  <si>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</si>
  <si>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</si>
  <si>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</si>
  <si>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</si>
  <si>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</si>
  <si>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</si>
  <si>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</si>
  <si>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</si>
  <si>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</si>
  <si>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</si>
  <si>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</si>
  <si>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</si>
  <si>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</si>
  <si>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</si>
  <si>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</si>
  <si>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</si>
  <si>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</si>
  <si>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</si>
  <si>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</si>
  <si>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</si>
  <si>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</si>
  <si>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</si>
  <si>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</si>
  <si>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</si>
  <si>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</si>
  <si>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</si>
  <si>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</si>
  <si>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</si>
  <si>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</si>
  <si>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</si>
  <si>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</si>
  <si>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</si>
  <si>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</si>
  <si>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</si>
  <si>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</si>
  <si>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</si>
  <si>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</si>
  <si>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</si>
  <si>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</si>
  <si>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</si>
  <si>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</si>
  <si>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</si>
  <si>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</si>
  <si>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</si>
  <si>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</si>
  <si>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</si>
  <si>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</si>
  <si>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</si>
  <si>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</si>
  <si>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</si>
  <si>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</si>
  <si>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</si>
  <si>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</si>
  <si>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</si>
  <si>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</si>
  <si>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</si>
  <si>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</si>
  <si>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</si>
  <si>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</si>
  <si>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</si>
  <si>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</si>
  <si>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</si>
  <si>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</si>
  <si>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</si>
  <si>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</si>
  <si>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</si>
  <si>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</si>
  <si>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</si>
  <si>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</si>
  <si>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</si>
  <si>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</si>
  <si>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</si>
  <si>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</si>
  <si>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</si>
  <si>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</si>
  <si>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</si>
  <si>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</si>
  <si>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</si>
  <si>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</si>
  <si>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</si>
  <si>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</si>
  <si>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</si>
  <si>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</si>
  <si>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</si>
  <si>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</si>
  <si>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</si>
  <si>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</si>
  <si>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</si>
  <si>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</si>
  <si>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</si>
  <si>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</si>
  <si>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</si>
  <si>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</si>
  <si>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</si>
  <si>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</si>
  <si>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</si>
  <si>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</si>
  <si>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</si>
  <si>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</si>
  <si>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</si>
  <si>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</si>
  <si>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</si>
  <si>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</si>
  <si>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</si>
  <si>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</si>
  <si>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</si>
  <si>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</si>
  <si>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</si>
  <si>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</si>
  <si>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</si>
  <si>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</si>
  <si>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</si>
  <si>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</si>
  <si>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</si>
  <si>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</si>
  <si>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</si>
  <si>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</si>
  <si>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</si>
  <si>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</si>
  <si>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</si>
  <si>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</si>
  <si>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</si>
  <si>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</si>
  <si>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</si>
  <si>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</si>
  <si>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</si>
  <si>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</si>
  <si>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</si>
  <si>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</si>
  <si>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</si>
  <si>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</si>
  <si>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</si>
  <si>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</si>
  <si>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</si>
  <si>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</si>
  <si>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</si>
  <si>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</si>
  <si>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</si>
  <si>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</si>
  <si>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</si>
  <si>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</si>
  <si>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</si>
  <si>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</si>
  <si>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</si>
  <si>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</si>
  <si>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</si>
  <si>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</si>
  <si>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</si>
  <si>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</si>
  <si>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</si>
  <si>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</si>
  <si>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</si>
  <si>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</si>
  <si>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</si>
  <si>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</si>
  <si>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</si>
  <si>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</si>
  <si>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</si>
  <si>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</si>
  <si>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</si>
  <si>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</si>
  <si>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</si>
  <si>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</si>
  <si>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</si>
  <si>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</si>
  <si>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</si>
  <si>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</si>
  <si>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</si>
  <si>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</si>
  <si>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</si>
  <si>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</si>
  <si>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</si>
  <si>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</si>
  <si>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</si>
  <si>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</si>
  <si>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</si>
  <si>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</si>
  <si>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</si>
  <si>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</si>
  <si>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</si>
  <si>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</si>
  <si>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</si>
  <si>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</si>
  <si>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</si>
  <si>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</si>
  <si>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</si>
  <si>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</si>
  <si>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</si>
  <si>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</si>
  <si>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</si>
  <si>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</si>
  <si>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</si>
  <si>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</si>
  <si>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</si>
  <si>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</si>
  <si>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</si>
  <si>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</si>
  <si>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</si>
  <si>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</si>
  <si>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</si>
  <si>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</si>
  <si>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</si>
  <si>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</si>
  <si>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</si>
  <si>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</si>
  <si>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</si>
  <si>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</si>
  <si>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</si>
  <si>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</si>
  <si>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</si>
  <si>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</si>
  <si>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</si>
  <si>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</si>
  <si>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</si>
  <si>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</si>
  <si>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</si>
  <si>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</si>
  <si>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</si>
  <si>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</si>
  <si>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</si>
  <si>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</si>
  <si>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</si>
  <si>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</si>
  <si>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</si>
  <si>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</si>
  <si>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</si>
  <si>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</si>
  <si>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</si>
  <si>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</si>
  <si>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</si>
  <si>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</si>
  <si>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</si>
  <si>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</si>
  <si>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</si>
  <si>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</si>
  <si>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</si>
  <si>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</si>
  <si>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</si>
  <si>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</si>
  <si>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</si>
  <si>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</si>
  <si>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</si>
  <si>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</si>
  <si>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</si>
  <si>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</si>
  <si>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</si>
  <si>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</si>
  <si>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</si>
  <si>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</si>
  <si>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</si>
  <si>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</si>
  <si>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</si>
  <si>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</si>
  <si>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</si>
  <si>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</si>
  <si>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</si>
  <si>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</si>
  <si>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</si>
  <si>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</si>
  <si>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</si>
  <si>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</si>
  <si>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</si>
  <si>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</si>
  <si>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</si>
  <si>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</si>
  <si>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</si>
  <si>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</si>
  <si>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</si>
  <si>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</si>
  <si>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</si>
  <si>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</si>
  <si>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</si>
  <si>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</si>
  <si>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</si>
  <si>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</si>
  <si>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</si>
  <si>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</si>
  <si>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</si>
  <si>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</si>
  <si>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</si>
  <si>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</si>
  <si>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</si>
  <si>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</si>
  <si>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</si>
  <si>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</si>
  <si>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</si>
  <si>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</si>
  <si>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</si>
  <si>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</si>
  <si>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</si>
  <si>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</si>
  <si>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</si>
  <si>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</si>
  <si>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</si>
  <si>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</si>
  <si>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</si>
  <si>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</si>
  <si>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</si>
  <si>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</si>
  <si>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</si>
  <si>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</si>
  <si>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</si>
  <si>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</si>
  <si>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</si>
  <si>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</si>
  <si>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</si>
  <si>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</si>
  <si>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</si>
  <si>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</si>
  <si>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</si>
  <si>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</si>
  <si>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</si>
  <si>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</si>
  <si>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</si>
  <si>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</si>
  <si>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</si>
  <si>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</si>
  <si>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</si>
  <si>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</si>
  <si>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</si>
  <si>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</si>
  <si>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</si>
  <si>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</si>
  <si>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</si>
  <si>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</si>
  <si>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</si>
  <si>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</si>
  <si>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</si>
  <si>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</si>
  <si>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</si>
  <si>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</si>
  <si>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</si>
  <si>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</si>
  <si>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</si>
  <si>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</si>
  <si>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</si>
  <si>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</si>
  <si>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</si>
  <si>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</si>
  <si>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</si>
  <si>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</si>
  <si>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</si>
  <si>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</si>
  <si>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</si>
  <si>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</si>
  <si>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</si>
  <si>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</si>
  <si>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</si>
  <si>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</si>
  <si>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</si>
  <si>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</si>
  <si>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</si>
  <si>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</si>
  <si>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</si>
  <si>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</si>
  <si>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</si>
  <si>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</si>
  <si>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</si>
  <si>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</si>
  <si>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</si>
  <si>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</si>
  <si>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</si>
  <si>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</si>
  <si>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</si>
  <si>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</si>
  <si>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</si>
  <si>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</si>
  <si>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</si>
  <si>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</si>
  <si>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</si>
  <si>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</si>
  <si>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</si>
  <si>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</si>
  <si>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</si>
  <si>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</si>
  <si>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</si>
  <si>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</si>
  <si>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</si>
  <si>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</si>
  <si>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</si>
  <si>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</si>
  <si>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</si>
  <si>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</si>
  <si>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</si>
  <si>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</si>
  <si>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</si>
  <si>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</si>
  <si>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</si>
  <si>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</si>
  <si>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</si>
  <si>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</si>
  <si>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</si>
  <si>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</si>
  <si>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</si>
  <si>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</si>
  <si>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</si>
  <si>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</si>
  <si>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</si>
  <si>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</si>
  <si>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</si>
  <si>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</si>
  <si>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</si>
  <si>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</si>
  <si>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</si>
  <si>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</si>
  <si>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</si>
  <si>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</si>
  <si>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</si>
  <si>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</si>
  <si>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</si>
  <si>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</si>
  <si>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</si>
  <si>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</si>
  <si>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</si>
  <si>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</si>
  <si>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</si>
  <si>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</si>
  <si>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</si>
  <si>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</si>
  <si>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</si>
  <si>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</si>
  <si>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</si>
  <si>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</si>
  <si>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</si>
  <si>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</si>
  <si>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</si>
  <si>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</si>
  <si>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</si>
  <si>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</si>
  <si>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</si>
  <si>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</si>
  <si>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</si>
  <si>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</si>
  <si>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</si>
  <si>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</si>
  <si>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</si>
  <si>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</si>
  <si>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</si>
  <si>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</si>
  <si>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</si>
  <si>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</si>
  <si>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</si>
  <si>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</si>
  <si>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</si>
  <si>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</si>
  <si>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</si>
  <si>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</si>
  <si>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</si>
  <si>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</si>
  <si>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</si>
  <si>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</si>
  <si>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</si>
  <si>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</si>
  <si>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</si>
  <si>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</si>
  <si>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</si>
  <si>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</si>
  <si>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</si>
  <si>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</si>
  <si>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</si>
  <si>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</si>
  <si>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</si>
  <si>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</si>
  <si>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</si>
  <si>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</si>
  <si>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</si>
  <si>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</si>
  <si>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</si>
  <si>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</si>
  <si>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</si>
  <si>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</si>
  <si>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</si>
  <si>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</si>
  <si>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</si>
  <si>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</si>
  <si>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</si>
  <si>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</si>
  <si>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</si>
  <si>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</si>
  <si>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</si>
  <si>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</si>
  <si>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</si>
  <si>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</si>
  <si>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</si>
  <si>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</si>
  <si>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</si>
  <si>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</si>
  <si>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</si>
  <si>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</si>
  <si>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</si>
  <si>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</si>
  <si>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</si>
  <si>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</si>
  <si>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</si>
  <si>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</si>
  <si>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</si>
  <si>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</si>
  <si>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</si>
  <si>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</si>
  <si>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</si>
  <si>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</si>
  <si>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</si>
  <si>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</si>
  <si>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</si>
  <si>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</si>
  <si>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</si>
  <si>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</si>
  <si>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</si>
  <si>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</si>
  <si>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</si>
  <si>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</si>
  <si>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</si>
  <si>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</si>
  <si>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</si>
  <si>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</si>
  <si>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</si>
  <si>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</si>
  <si>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</si>
  <si>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</si>
  <si>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</si>
  <si>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</si>
  <si>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</si>
  <si>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</si>
  <si>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</si>
  <si>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</si>
  <si>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</si>
  <si>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</si>
  <si>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</si>
  <si>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</si>
  <si>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</si>
  <si>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</si>
  <si>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</si>
  <si>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</si>
  <si>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</si>
  <si>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</si>
  <si>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</si>
  <si>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</si>
  <si>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</si>
  <si>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</si>
  <si>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</si>
  <si>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</si>
  <si>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</si>
  <si>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</si>
  <si>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</si>
  <si>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</si>
  <si>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</si>
  <si>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</si>
  <si>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</si>
  <si>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</si>
  <si>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</si>
  <si>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</si>
  <si>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</si>
  <si>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</si>
  <si>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</si>
  <si>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</si>
  <si>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</si>
  <si>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</si>
  <si>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</si>
  <si>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</si>
  <si>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</si>
  <si>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</si>
  <si>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</si>
  <si>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</si>
  <si>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</si>
  <si>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</si>
  <si>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</si>
  <si>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</si>
  <si>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</si>
  <si>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</si>
  <si>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</si>
  <si>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</si>
  <si>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</si>
  <si>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</si>
  <si>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</si>
  <si>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</si>
  <si>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</si>
  <si>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</si>
  <si>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</si>
  <si>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</si>
  <si>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</si>
  <si>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</si>
  <si>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</si>
  <si>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</si>
  <si>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</si>
  <si>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</si>
  <si>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</si>
  <si>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</si>
  <si>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</si>
  <si>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</si>
  <si>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</si>
  <si>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</si>
  <si>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</si>
  <si>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</si>
  <si>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</si>
  <si>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</si>
  <si>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</si>
  <si>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</si>
  <si>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</si>
  <si>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</si>
  <si>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</si>
  <si>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</si>
  <si>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</si>
  <si>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</si>
  <si>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</si>
  <si>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</si>
  <si>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</si>
  <si>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</si>
  <si>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</si>
  <si>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</si>
  <si>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</si>
  <si>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</si>
  <si>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</si>
  <si>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</si>
  <si>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</si>
  <si>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</si>
  <si>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</si>
  <si>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</si>
  <si>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</si>
  <si>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</si>
  <si>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</si>
  <si>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</si>
  <si>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</si>
  <si>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</si>
  <si>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</si>
  <si>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</si>
  <si>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</si>
  <si>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</si>
  <si>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</si>
  <si>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</si>
  <si>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</si>
  <si>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</si>
  <si>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</si>
  <si>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</si>
  <si>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</si>
  <si>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</si>
  <si>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</si>
  <si>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</si>
  <si>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</si>
  <si>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</si>
  <si>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</si>
  <si>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</si>
  <si>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</si>
  <si>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</si>
  <si>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</si>
  <si>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</si>
  <si>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</si>
  <si>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</si>
  <si>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</si>
  <si>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</si>
  <si>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</si>
  <si>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</si>
  <si>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</si>
  <si>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</si>
  <si>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</si>
  <si>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</si>
  <si>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</si>
  <si>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</si>
  <si>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</si>
  <si>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</si>
  <si>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</si>
  <si>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</si>
  <si>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</si>
  <si>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</si>
  <si>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</si>
  <si>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</si>
  <si>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</si>
  <si>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</si>
  <si>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</si>
  <si>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</si>
  <si>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</si>
  <si>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</si>
  <si>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</si>
  <si>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</si>
  <si>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</si>
  <si>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</si>
  <si>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</si>
  <si>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</si>
  <si>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</si>
  <si>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</si>
  <si>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</si>
  <si>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</si>
  <si>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</si>
  <si>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</si>
  <si>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</si>
  <si>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</si>
  <si>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</si>
  <si>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</si>
  <si>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</si>
  <si>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</si>
  <si>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</si>
  <si>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</si>
  <si>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</si>
  <si>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</si>
  <si>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</si>
  <si>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</si>
  <si>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</si>
  <si>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</si>
  <si>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</si>
  <si>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</si>
  <si>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</si>
  <si>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</si>
  <si>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</si>
  <si>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</si>
  <si>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</si>
  <si>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</si>
  <si>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</si>
  <si>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</si>
  <si>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</si>
  <si>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</si>
  <si>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</si>
  <si>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</si>
  <si>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</si>
  <si>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</si>
  <si>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</si>
  <si>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</si>
  <si>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</si>
  <si>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</si>
  <si>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</si>
  <si>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</si>
  <si>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</si>
  <si>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</si>
  <si>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</si>
  <si>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</si>
  <si>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</si>
  <si>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</si>
  <si>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</si>
  <si>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</si>
  <si>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</si>
  <si>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</si>
  <si>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</si>
  <si>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</si>
  <si>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</si>
  <si>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</si>
  <si>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</si>
  <si>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</si>
  <si>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</si>
  <si>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</si>
  <si>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</si>
  <si>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</si>
  <si>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</si>
  <si>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</si>
  <si>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</si>
  <si>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</si>
  <si>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</si>
  <si>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</si>
  <si>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</si>
  <si>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</si>
  <si>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</si>
  <si>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</si>
  <si>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</si>
  <si>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</si>
  <si>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</si>
  <si>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</si>
  <si>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</si>
  <si>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</si>
  <si>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</si>
  <si>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</si>
  <si>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</si>
  <si>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</si>
  <si>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</si>
  <si>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</si>
  <si>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</si>
  <si>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</si>
  <si>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</si>
  <si>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</si>
  <si>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</si>
  <si>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</si>
  <si>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</si>
  <si>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</si>
  <si>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</si>
  <si>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</si>
  <si>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</si>
  <si>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</si>
  <si>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</si>
  <si>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</si>
  <si>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</si>
  <si>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</si>
  <si>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</si>
  <si>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</si>
  <si>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</si>
  <si>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</si>
  <si>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</si>
  <si>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</si>
  <si>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</si>
  <si>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</si>
  <si>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</si>
  <si>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</si>
  <si>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</si>
  <si>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</si>
  <si>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</si>
  <si>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</si>
  <si>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</si>
  <si>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</si>
  <si>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</si>
  <si>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</si>
  <si>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</si>
  <si>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</si>
  <si>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</si>
  <si>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</si>
  <si>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</si>
  <si>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</si>
  <si>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</si>
  <si>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</si>
  <si>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</si>
  <si>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</si>
  <si>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</si>
  <si>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</si>
  <si>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</si>
  <si>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</si>
  <si>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</si>
  <si>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</si>
  <si>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</si>
  <si>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</si>
  <si>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</si>
  <si>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</si>
  <si>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</si>
  <si>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</si>
  <si>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</si>
  <si>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</si>
  <si>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</si>
  <si>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</si>
  <si>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</si>
  <si>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</si>
  <si>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</si>
  <si>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</si>
  <si>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</si>
  <si>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</si>
  <si>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</si>
  <si>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</si>
  <si>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</si>
  <si>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</si>
  <si>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</si>
  <si>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</si>
  <si>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</si>
  <si>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</si>
  <si>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</si>
  <si>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</si>
  <si>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</si>
  <si>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</si>
  <si>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</si>
  <si>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</si>
  <si>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</si>
  <si>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</si>
  <si>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</si>
  <si>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</si>
  <si>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</si>
  <si>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</si>
  <si>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</si>
  <si>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</si>
  <si>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</si>
  <si>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</si>
  <si>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</si>
  <si>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</si>
  <si>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</si>
  <si>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</si>
  <si>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</si>
  <si>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</si>
  <si>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</si>
  <si>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</si>
  <si>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</si>
  <si>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</si>
  <si>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</si>
  <si>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</si>
  <si>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</si>
  <si>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</si>
  <si>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</si>
  <si>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</si>
  <si>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</si>
  <si>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</si>
  <si>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</si>
  <si>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</si>
  <si>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</si>
  <si>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</si>
  <si>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</si>
  <si>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</si>
  <si>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</si>
  <si>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</si>
  <si>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</si>
  <si>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</si>
  <si>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</si>
  <si>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</si>
  <si>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</si>
  <si>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</si>
  <si>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</si>
  <si>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</si>
  <si>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</si>
  <si>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</si>
  <si>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</si>
  <si>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</si>
  <si>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</si>
  <si>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</si>
  <si>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</si>
  <si>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</si>
  <si>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</si>
  <si>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</si>
  <si>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</si>
  <si>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</si>
  <si>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</si>
  <si>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</si>
  <si>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</si>
  <si>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</si>
  <si>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</si>
  <si>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</si>
  <si>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</si>
  <si>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</si>
  <si>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</si>
  <si>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</si>
  <si>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</si>
  <si>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</si>
  <si>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</si>
  <si>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</si>
  <si>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</si>
  <si>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</si>
  <si>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</si>
  <si>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</si>
  <si>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</si>
  <si>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</si>
  <si>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</si>
  <si>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</si>
  <si>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</si>
  <si>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</si>
  <si>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</si>
  <si>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</si>
  <si>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</si>
  <si>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</si>
  <si>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</si>
  <si>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</si>
  <si>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</si>
  <si>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</si>
  <si>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</si>
  <si>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</si>
  <si>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</si>
  <si>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</si>
  <si>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</si>
  <si>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</si>
  <si>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</si>
  <si>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</si>
  <si>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</si>
  <si>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</si>
  <si>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</si>
  <si>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</si>
  <si>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</si>
  <si>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</si>
  <si>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</si>
  <si>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</si>
  <si>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</si>
  <si>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</si>
  <si>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</si>
  <si>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</si>
  <si>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</si>
  <si>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</si>
  <si>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</si>
  <si>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</si>
  <si>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</si>
  <si>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</si>
  <si>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</si>
  <si>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</si>
  <si>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</si>
  <si>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</si>
  <si>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</si>
  <si>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</si>
  <si>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</si>
  <si>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</si>
  <si>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</si>
  <si>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</si>
  <si>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</si>
  <si>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</si>
  <si>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</si>
  <si>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</si>
  <si>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</si>
  <si>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</si>
  <si>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</si>
  <si>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</si>
  <si>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</si>
  <si>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</si>
  <si>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</si>
  <si>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</si>
  <si>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</si>
  <si>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</si>
  <si>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</si>
  <si>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</si>
  <si>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</si>
  <si>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</si>
  <si>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</si>
  <si>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</si>
  <si>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</si>
  <si>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</si>
  <si>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</si>
  <si>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</si>
  <si>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</si>
  <si>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</si>
  <si>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</si>
  <si>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</si>
  <si>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</si>
  <si>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</si>
  <si>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</si>
  <si>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</si>
  <si>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</si>
  <si>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</si>
  <si>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</si>
  <si>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</si>
  <si>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</si>
  <si>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</si>
  <si>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</si>
  <si>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</si>
  <si>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</si>
  <si>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</si>
  <si>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</si>
  <si>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</si>
  <si>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</si>
  <si>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</si>
  <si>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</si>
  <si>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</si>
  <si>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</si>
  <si>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</si>
  <si>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</si>
  <si>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</si>
  <si>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</si>
  <si>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</si>
  <si>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</si>
  <si>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</si>
  <si>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</si>
  <si>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</si>
  <si>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</si>
  <si>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</si>
  <si>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</si>
  <si>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</si>
  <si>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</si>
  <si>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</si>
  <si>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</si>
  <si>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</si>
  <si>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</si>
  <si>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</si>
  <si>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</si>
  <si>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</si>
  <si>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</si>
  <si>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</si>
  <si>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</si>
  <si>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</si>
  <si>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</si>
  <si>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</si>
  <si>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</si>
  <si>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</si>
  <si>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</si>
  <si>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</si>
  <si>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</si>
  <si>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</si>
  <si>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</si>
  <si>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</si>
  <si>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</si>
  <si>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</si>
  <si>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</si>
  <si>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</si>
  <si>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</si>
  <si>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</si>
  <si>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</si>
  <si>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</si>
  <si>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</si>
  <si>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</si>
  <si>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</si>
  <si>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</si>
  <si>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</si>
  <si>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</si>
  <si>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</si>
  <si>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</si>
  <si>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</si>
  <si>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</si>
  <si>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</si>
  <si>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</si>
  <si>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</si>
  <si>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</si>
  <si>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</si>
  <si>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</si>
  <si>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</si>
  <si>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</si>
  <si>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</si>
  <si>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</si>
  <si>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</si>
  <si>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</si>
  <si>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</si>
  <si>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</si>
  <si>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</si>
  <si>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</si>
  <si>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</si>
  <si>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</si>
  <si>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</si>
  <si>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</si>
  <si>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</si>
  <si>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</si>
  <si>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</si>
  <si>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</si>
  <si>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</si>
  <si>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</si>
  <si>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</si>
  <si>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</si>
  <si>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</si>
  <si>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</si>
  <si>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</si>
  <si>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</si>
  <si>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</si>
  <si>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</si>
  <si>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</si>
  <si>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</si>
  <si>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</si>
  <si>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</si>
  <si>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</si>
  <si>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</si>
  <si>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</si>
  <si>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</si>
  <si>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</si>
  <si>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</si>
  <si>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</si>
  <si>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</si>
  <si>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</si>
  <si>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</si>
  <si>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</si>
  <si>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</si>
  <si>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</si>
  <si>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</si>
  <si>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</si>
  <si>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</si>
  <si>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</si>
  <si>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</si>
  <si>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</si>
  <si>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</si>
  <si>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</si>
  <si>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</si>
  <si>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</si>
  <si>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</si>
  <si>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</si>
  <si>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</si>
  <si>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</si>
  <si>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</si>
  <si>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</si>
  <si>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</si>
  <si>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</si>
  <si>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</si>
  <si>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</si>
  <si>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</si>
  <si>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</si>
  <si>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</si>
  <si>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</si>
  <si>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</si>
  <si>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</si>
  <si>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</si>
  <si>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</si>
  <si>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</si>
  <si>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</si>
  <si>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</si>
  <si>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</si>
  <si>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</si>
  <si>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</si>
  <si>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</si>
  <si>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</si>
  <si>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</si>
  <si>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</si>
  <si>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</si>
  <si>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</si>
  <si>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</si>
  <si>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</si>
  <si>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</si>
  <si>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</si>
  <si>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</si>
  <si>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</si>
  <si>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</si>
  <si>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</si>
  <si>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</si>
  <si>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</si>
  <si>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</si>
  <si>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</si>
  <si>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</si>
  <si>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</si>
  <si>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</si>
  <si>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</si>
  <si>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</si>
  <si>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</si>
  <si>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</si>
  <si>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</si>
  <si>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</si>
  <si>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</si>
  <si>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</si>
  <si>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</si>
  <si>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</si>
  <si>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</si>
  <si>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</si>
  <si>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</si>
  <si>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</si>
  <si>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</si>
  <si>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</si>
  <si>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</si>
  <si>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</si>
  <si>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</si>
  <si>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</si>
  <si>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</si>
  <si>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</si>
  <si>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</si>
  <si>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</si>
  <si>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</si>
  <si>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</si>
  <si>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</si>
  <si>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</si>
  <si>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</si>
  <si>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</si>
  <si>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</si>
  <si>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</si>
  <si>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</si>
  <si>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</si>
  <si>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</si>
  <si>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</si>
  <si>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</si>
  <si>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</si>
  <si>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</si>
  <si>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</si>
  <si>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</si>
  <si>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</si>
  <si>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</si>
  <si>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</si>
  <si>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</si>
  <si>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</si>
  <si>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</si>
  <si>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</si>
  <si>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</si>
  <si>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</si>
  <si>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</si>
  <si>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</si>
  <si>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</si>
  <si>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</si>
  <si>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</si>
  <si>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</si>
  <si>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</si>
  <si>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</si>
  <si>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</si>
  <si>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</si>
  <si>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</si>
  <si>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</si>
  <si>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</si>
  <si>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</si>
  <si>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</si>
  <si>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</si>
  <si>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</si>
  <si>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</si>
  <si>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</si>
  <si>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</si>
  <si>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</si>
  <si>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</si>
  <si>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</si>
  <si>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</si>
  <si>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</si>
  <si>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</si>
  <si>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</si>
  <si>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</si>
  <si>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</si>
  <si>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</si>
  <si>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</si>
  <si>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</si>
  <si>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</si>
  <si>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</si>
  <si>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</si>
  <si>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</si>
  <si>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</si>
  <si>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</si>
  <si>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</si>
  <si>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</si>
  <si>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</si>
  <si>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</si>
  <si>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</si>
  <si>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</si>
  <si>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</si>
  <si>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</si>
  <si>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</si>
  <si>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</si>
  <si>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</si>
  <si>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</si>
  <si>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</si>
  <si>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</si>
  <si>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</si>
  <si>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</si>
  <si>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</si>
  <si>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</si>
  <si>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</si>
  <si>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</si>
  <si>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</si>
  <si>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</si>
  <si>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</si>
  <si>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</si>
  <si>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</si>
  <si>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</si>
  <si>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</si>
  <si>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</si>
  <si>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</si>
  <si>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</si>
  <si>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</si>
  <si>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</si>
  <si>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</si>
  <si>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</si>
  <si>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</si>
  <si>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</si>
  <si>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</si>
  <si>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</si>
  <si>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</si>
  <si>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</si>
  <si>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</si>
  <si>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</si>
  <si>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</si>
  <si>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</si>
  <si>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</si>
  <si>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</si>
  <si>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</si>
  <si>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</si>
  <si>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</si>
  <si>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</si>
  <si>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</si>
  <si>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</si>
  <si>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</si>
  <si>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</si>
  <si>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</si>
  <si>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</si>
  <si>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</si>
  <si>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</si>
  <si>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</si>
  <si>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</si>
  <si>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</si>
  <si>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</si>
  <si>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</si>
  <si>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</si>
  <si>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</si>
  <si>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</si>
  <si>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</si>
  <si>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</si>
  <si>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</si>
  <si>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</si>
  <si>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</si>
  <si>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</si>
  <si>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</si>
  <si>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</si>
  <si>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</si>
  <si>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</si>
  <si>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</si>
  <si>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</si>
  <si>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</si>
  <si>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</si>
  <si>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</si>
  <si>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</si>
  <si>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</si>
  <si>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</si>
  <si>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</si>
  <si>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</si>
  <si>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</si>
  <si>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</si>
  <si>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</si>
  <si>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</si>
  <si>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</si>
  <si>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</si>
  <si>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</si>
  <si>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</si>
  <si>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</si>
  <si>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</si>
  <si>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</si>
  <si>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</si>
  <si>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</si>
  <si>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</si>
  <si>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</si>
  <si>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</si>
  <si>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</si>
  <si>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</si>
  <si>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</si>
  <si>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</si>
  <si>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</si>
  <si>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</si>
  <si>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</si>
  <si>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</si>
  <si>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</si>
  <si>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</si>
  <si>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</si>
  <si>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</si>
  <si>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</si>
  <si>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</si>
  <si>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</si>
  <si>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</si>
  <si>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</si>
  <si>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</si>
  <si>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</si>
  <si>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</si>
  <si>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</si>
  <si>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</si>
  <si>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</si>
  <si>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</si>
  <si>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</si>
  <si>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</si>
  <si>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</si>
  <si>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</si>
  <si>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</si>
  <si>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</si>
  <si>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</si>
  <si>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</si>
  <si>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</si>
  <si>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</si>
  <si>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</si>
  <si>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</si>
  <si>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</si>
  <si>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</si>
  <si>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</si>
  <si>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</si>
  <si>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</si>
  <si>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</si>
  <si>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</si>
  <si>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</si>
  <si>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</si>
  <si>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</si>
  <si>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</si>
  <si>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</si>
  <si>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</si>
  <si>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</si>
  <si>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</si>
  <si>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</si>
  <si>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</si>
  <si>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</si>
  <si>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</si>
  <si>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</si>
  <si>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</si>
  <si>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</si>
  <si>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</si>
  <si>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</si>
  <si>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</si>
  <si>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</si>
  <si>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</si>
  <si>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</si>
  <si>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</si>
  <si>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</si>
  <si>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</si>
  <si>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</si>
  <si>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</si>
  <si>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</si>
  <si>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</si>
  <si>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</si>
  <si>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</si>
  <si>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</si>
  <si>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</si>
  <si>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</si>
  <si>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</si>
  <si>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</si>
  <si>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</si>
  <si>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</si>
  <si>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</si>
  <si>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</si>
  <si>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</si>
  <si>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</si>
  <si>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</si>
  <si>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</si>
  <si>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</si>
  <si>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</si>
  <si>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</si>
  <si>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</si>
  <si>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</si>
  <si>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</si>
  <si>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</si>
  <si>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</si>
  <si>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</si>
  <si>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</si>
  <si>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</si>
  <si>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</si>
  <si>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</si>
  <si>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</si>
  <si>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</si>
  <si>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</si>
  <si>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</si>
  <si>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</si>
  <si>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</si>
  <si>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</si>
  <si>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</si>
  <si>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</si>
  <si>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</si>
  <si>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</si>
  <si>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</si>
  <si>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</si>
  <si>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</si>
  <si>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</si>
  <si>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</si>
  <si>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</si>
  <si>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</si>
  <si>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</si>
  <si>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</si>
  <si>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</si>
  <si>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</si>
  <si>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</si>
  <si>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</si>
  <si>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</si>
  <si>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</si>
  <si>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</si>
  <si>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</si>
  <si>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</si>
  <si>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</si>
  <si>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</si>
  <si>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</si>
  <si>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</si>
  <si>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</si>
  <si>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</si>
  <si>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</si>
  <si>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</si>
  <si>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</si>
  <si>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</si>
  <si>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</si>
  <si>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</si>
  <si>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</si>
  <si>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</si>
  <si>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</si>
  <si>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</si>
  <si>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</si>
  <si>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</si>
  <si>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</si>
  <si>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</si>
  <si>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</si>
  <si>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</si>
  <si>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</si>
  <si>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</si>
  <si>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</si>
  <si>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</si>
  <si>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</si>
  <si>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</si>
  <si>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</si>
  <si>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</si>
  <si>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</si>
  <si>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</si>
  <si>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</si>
  <si>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</si>
  <si>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</si>
  <si>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</si>
  <si>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</si>
  <si>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</si>
  <si>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</si>
  <si>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</si>
  <si>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</si>
  <si>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</si>
  <si>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</si>
  <si>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</si>
  <si>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</si>
  <si>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</si>
  <si>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</si>
  <si>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</si>
  <si>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</si>
  <si>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</si>
  <si>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</si>
  <si>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</si>
  <si>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</si>
  <si>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</si>
  <si>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</si>
  <si>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</si>
  <si>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</si>
  <si>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</si>
  <si>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</si>
  <si>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</si>
  <si>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</si>
  <si>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</si>
  <si>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</si>
  <si>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</si>
  <si>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</si>
  <si>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</si>
  <si>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</si>
  <si>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</si>
  <si>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</si>
  <si>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</si>
  <si>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</si>
  <si>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</si>
  <si>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</si>
  <si>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</si>
  <si>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</si>
  <si>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</si>
  <si>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</si>
  <si>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</si>
  <si>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</si>
  <si>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</si>
  <si>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</si>
  <si>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</si>
  <si>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</si>
  <si>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</si>
  <si>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</si>
  <si>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</si>
  <si>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</si>
  <si>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</si>
  <si>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</si>
  <si>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</si>
  <si>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</si>
  <si>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</si>
  <si>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</si>
  <si>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</si>
  <si>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</si>
  <si>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</si>
  <si>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</si>
  <si>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</si>
  <si>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</si>
  <si>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</si>
  <si>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</si>
  <si>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</si>
  <si>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</si>
  <si>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</si>
  <si>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</si>
  <si>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</si>
  <si>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</si>
  <si>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</si>
  <si>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</si>
  <si>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</si>
  <si>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</si>
  <si>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</si>
  <si>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</si>
  <si>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</si>
  <si>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</si>
  <si>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</si>
  <si>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</si>
  <si>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</si>
  <si>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</si>
  <si>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</si>
  <si>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</si>
  <si>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</si>
  <si>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</si>
  <si>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</si>
  <si>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</si>
  <si>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</si>
  <si>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</si>
  <si>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</si>
  <si>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</si>
  <si>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</si>
  <si>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</si>
  <si>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</si>
  <si>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</si>
  <si>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</si>
  <si>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</si>
  <si>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</si>
  <si>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</si>
  <si>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</si>
  <si>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</si>
  <si>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</si>
  <si>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</si>
  <si>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</si>
  <si>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</si>
  <si>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</si>
  <si>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</si>
  <si>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</si>
  <si>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</si>
  <si>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</si>
  <si>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</si>
  <si>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</si>
  <si>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</si>
  <si>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</si>
  <si>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</si>
  <si>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</si>
  <si>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</si>
  <si>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</si>
  <si>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</si>
  <si>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</si>
  <si>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</si>
  <si>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</si>
  <si>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</si>
  <si>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</si>
  <si>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</si>
  <si>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</si>
  <si>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</si>
  <si>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</si>
  <si>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</si>
  <si>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</si>
  <si>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</si>
  <si>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</si>
  <si>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</si>
  <si>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</si>
  <si>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</si>
  <si>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</si>
  <si>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</si>
  <si>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</si>
  <si>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</si>
  <si>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</si>
  <si>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</si>
  <si>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</si>
  <si>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</si>
  <si>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</si>
  <si>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</si>
  <si>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</si>
  <si>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</si>
  <si>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</si>
  <si>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</si>
  <si>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</si>
  <si>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</si>
  <si>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</si>
  <si>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</si>
  <si>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</si>
  <si>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</si>
  <si>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</si>
  <si>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</si>
  <si>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</si>
  <si>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</si>
  <si>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</si>
  <si>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</si>
  <si>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</si>
  <si>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</si>
  <si>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</si>
  <si>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</si>
  <si>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</si>
  <si>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</si>
  <si>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</si>
  <si>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</si>
  <si>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</si>
  <si>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</si>
  <si>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</si>
  <si>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</si>
  <si>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</si>
  <si>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</si>
  <si>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</si>
  <si>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</si>
  <si>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</si>
  <si>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</si>
  <si>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</si>
  <si>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</si>
  <si>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</si>
  <si>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</si>
  <si>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</si>
  <si>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</si>
  <si>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</si>
  <si>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</si>
  <si>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</si>
  <si>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</si>
  <si>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</si>
  <si>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</si>
  <si>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</si>
  <si>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</si>
  <si>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</si>
  <si>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</si>
  <si>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</si>
  <si>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</si>
  <si>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</si>
  <si>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</si>
  <si>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</si>
  <si>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</si>
  <si>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</si>
  <si>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</si>
  <si>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</si>
  <si>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</si>
  <si>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</si>
  <si>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</si>
  <si>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</si>
  <si>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</si>
  <si>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</si>
  <si>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</si>
  <si>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</si>
  <si>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</si>
  <si>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</si>
  <si>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</si>
  <si>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</si>
  <si>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</si>
  <si>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</si>
  <si>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</si>
  <si>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</si>
  <si>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</si>
  <si>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</si>
  <si>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</si>
  <si>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</si>
  <si>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</si>
  <si>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</si>
  <si>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</si>
  <si>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</si>
  <si>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</si>
  <si>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</si>
  <si>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</si>
  <si>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</si>
  <si>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</si>
  <si>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</si>
  <si>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</si>
  <si>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</si>
  <si>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</si>
  <si>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</si>
  <si>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</si>
  <si>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</si>
  <si>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</si>
  <si>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</si>
  <si>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</si>
  <si>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</si>
  <si>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</si>
  <si>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</si>
  <si>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</si>
  <si>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</si>
  <si>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</si>
  <si>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</si>
  <si>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</si>
  <si>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</si>
  <si>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</si>
  <si>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</si>
  <si>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</si>
  <si>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</si>
  <si>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</si>
  <si>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</si>
  <si>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</si>
  <si>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</si>
  <si>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</si>
  <si>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</si>
  <si>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</si>
  <si>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</si>
  <si>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</si>
  <si>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</si>
  <si>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</si>
  <si>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</si>
  <si>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</si>
  <si>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</si>
  <si>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</si>
  <si>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</si>
  <si>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</si>
  <si>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</si>
  <si>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</si>
  <si>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</si>
  <si>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</si>
  <si>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</si>
  <si>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</si>
  <si>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</si>
  <si>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</si>
  <si>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</si>
  <si>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</si>
  <si>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</si>
  <si>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</si>
  <si>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</si>
  <si>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</si>
  <si>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</si>
  <si>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</si>
  <si>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</si>
  <si>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</si>
  <si>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</si>
  <si>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</si>
  <si>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</si>
  <si>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</si>
  <si>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</si>
  <si>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</si>
  <si>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</si>
  <si>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</si>
  <si>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</si>
  <si>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</si>
  <si>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</si>
  <si>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</si>
  <si>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</si>
  <si>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</si>
  <si>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</si>
  <si>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</si>
  <si>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</si>
  <si>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</si>
  <si>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</si>
  <si>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</si>
  <si>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</si>
  <si>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</si>
  <si>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</si>
  <si>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</si>
  <si>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</si>
  <si>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</si>
  <si>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</si>
  <si>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</si>
  <si>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</si>
  <si>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</si>
  <si>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</si>
  <si>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</si>
  <si>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</si>
  <si>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</si>
  <si>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</si>
  <si>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</si>
  <si>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</si>
  <si>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</si>
  <si>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</si>
  <si>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</si>
  <si>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</si>
  <si>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</si>
  <si>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</si>
  <si>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</si>
  <si>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</si>
  <si>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</si>
  <si>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</si>
  <si>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</si>
  <si>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</si>
  <si>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</si>
  <si>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</si>
  <si>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</si>
  <si>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</si>
  <si>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</si>
  <si>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</si>
  <si>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</si>
  <si>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</si>
  <si>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</si>
  <si>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</si>
  <si>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</si>
  <si>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</si>
  <si>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</si>
  <si>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</si>
  <si>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</si>
  <si>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</si>
  <si>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</si>
  <si>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</si>
  <si>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</si>
  <si>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</si>
  <si>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</si>
  <si>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</si>
  <si>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</si>
  <si>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</si>
  <si>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</si>
  <si>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</si>
  <si>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</si>
  <si>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</si>
  <si>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</si>
  <si>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</si>
  <si>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</si>
  <si>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</si>
  <si>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</si>
  <si>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</si>
  <si>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</si>
  <si>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</si>
  <si>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</si>
  <si>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</si>
  <si>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</si>
  <si>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</si>
  <si>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</si>
  <si>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</si>
  <si>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</si>
  <si>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</si>
  <si>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</si>
  <si>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</si>
  <si>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</si>
  <si>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</si>
  <si>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</si>
  <si>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</si>
  <si>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</si>
  <si>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</si>
  <si>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</si>
  <si>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</si>
  <si>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</si>
  <si>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</si>
  <si>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</si>
  <si>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</si>
  <si>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</si>
  <si>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</si>
  <si>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</si>
  <si>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</si>
  <si>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</si>
  <si>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</si>
  <si>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</si>
  <si>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</si>
  <si>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</si>
  <si>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</si>
  <si>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</si>
  <si>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</si>
  <si>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</si>
  <si>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</si>
  <si>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</si>
  <si>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</si>
  <si>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</si>
  <si>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</si>
  <si>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</si>
  <si>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</si>
  <si>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</si>
  <si>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</si>
  <si>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</si>
  <si>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</si>
  <si>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</si>
  <si>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</si>
  <si>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</si>
  <si>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</si>
  <si>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</si>
  <si>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</si>
  <si>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</si>
  <si>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</si>
  <si>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</si>
  <si>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</si>
  <si>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</si>
  <si>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</si>
  <si>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</si>
  <si>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</si>
  <si>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</si>
  <si>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</si>
  <si>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</si>
  <si>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</si>
  <si>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</si>
  <si>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</si>
  <si>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</si>
  <si>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</si>
  <si>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</si>
  <si>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</si>
  <si>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</si>
  <si>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</si>
  <si>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</si>
  <si>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</si>
  <si>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</si>
  <si>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</si>
  <si>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</si>
  <si>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</si>
  <si>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</si>
  <si>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</si>
  <si>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</si>
  <si>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</si>
  <si>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</si>
  <si>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</si>
  <si>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</si>
  <si>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</si>
  <si>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</si>
  <si>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</si>
  <si>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</si>
  <si>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</si>
  <si>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</si>
  <si>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</si>
  <si>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</si>
  <si>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</si>
  <si>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</si>
  <si>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</si>
  <si>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</si>
  <si>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</si>
  <si>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</si>
  <si>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</si>
  <si>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</si>
  <si>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</si>
  <si>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</si>
  <si>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</si>
  <si>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</si>
  <si>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</si>
  <si>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</si>
  <si>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</si>
  <si>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</si>
  <si>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</si>
  <si>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</si>
  <si>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</si>
  <si>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</si>
  <si>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</si>
  <si>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</si>
  <si>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</si>
  <si>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</si>
  <si>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</si>
  <si>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</si>
  <si>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</si>
  <si>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</si>
  <si>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</si>
  <si>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</si>
  <si>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</si>
  <si>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</si>
  <si>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</si>
  <si>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</si>
  <si>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</si>
  <si>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</si>
  <si>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</si>
  <si>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</si>
  <si>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</si>
  <si>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</si>
  <si>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</si>
  <si>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</si>
  <si>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</si>
  <si>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</si>
  <si>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</si>
  <si>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</si>
  <si>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</si>
  <si>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</si>
  <si>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</si>
  <si>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</si>
  <si>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</si>
  <si>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</si>
  <si>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</si>
  <si>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</si>
  <si>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</si>
  <si>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</si>
  <si>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</si>
  <si>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</si>
  <si>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</si>
  <si>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</si>
  <si>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</si>
  <si>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</si>
  <si>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</si>
  <si>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</si>
  <si>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</si>
  <si>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</si>
  <si>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</si>
  <si>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</si>
  <si>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</si>
  <si>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</si>
  <si>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</si>
  <si>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</si>
  <si>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</si>
  <si>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</si>
  <si>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</si>
  <si>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</si>
  <si>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</si>
  <si>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</si>
  <si>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</si>
  <si>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</si>
  <si>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</si>
  <si>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</si>
  <si>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</si>
  <si>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</si>
  <si>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</si>
  <si>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</si>
  <si>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</si>
  <si>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</si>
  <si>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</si>
  <si>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</si>
  <si>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</si>
  <si>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</si>
  <si>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</si>
  <si>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</si>
  <si>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</si>
  <si>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</si>
  <si>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</si>
  <si>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</si>
  <si>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</si>
  <si>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</si>
  <si>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</si>
  <si>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</si>
  <si>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</si>
  <si>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</si>
  <si>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</si>
  <si>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</si>
  <si>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</si>
  <si>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</si>
  <si>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</si>
  <si>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</si>
  <si>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</si>
  <si>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</si>
  <si>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</si>
  <si>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</si>
  <si>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</si>
  <si>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</si>
  <si>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</si>
  <si>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</si>
  <si>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</si>
  <si>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</si>
  <si>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</si>
  <si>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</si>
  <si>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</si>
  <si>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</si>
  <si>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</si>
  <si>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</si>
  <si>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</si>
  <si>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</si>
  <si>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</si>
  <si>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</si>
  <si>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</si>
  <si>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</si>
  <si>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</si>
  <si>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</si>
  <si>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</si>
  <si>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</si>
  <si>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</si>
  <si>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</si>
  <si>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</si>
  <si>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</si>
  <si>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</si>
  <si>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</si>
  <si>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</si>
  <si>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</si>
  <si>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</si>
  <si>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</si>
  <si>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</si>
  <si>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</si>
  <si>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</si>
  <si>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</si>
  <si>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</si>
  <si>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</si>
  <si>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</si>
  <si>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</si>
  <si>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</si>
  <si>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</si>
  <si>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</si>
  <si>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</si>
  <si>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</si>
  <si>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</si>
  <si>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</si>
  <si>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</si>
  <si>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</si>
  <si>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</si>
  <si>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</si>
  <si>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</si>
  <si>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</si>
  <si>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</si>
  <si>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</si>
  <si>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</si>
  <si>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</si>
  <si>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</si>
  <si>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</si>
  <si>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</si>
  <si>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</si>
  <si>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</si>
  <si>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</si>
  <si>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</si>
  <si>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</si>
  <si>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</si>
  <si>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</si>
  <si>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</si>
  <si>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</si>
  <si>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</si>
  <si>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</si>
  <si>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</si>
  <si>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</si>
  <si>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</si>
  <si>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</si>
  <si>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</si>
  <si>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</si>
  <si>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</si>
  <si>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</si>
  <si>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</si>
  <si>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</si>
  <si>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</si>
  <si>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</si>
  <si>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</si>
  <si>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</si>
  <si>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</si>
  <si>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</si>
  <si>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</si>
  <si>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</si>
  <si>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</si>
  <si>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</si>
  <si>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</si>
  <si>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</si>
  <si>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</si>
  <si>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</si>
  <si>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</si>
  <si>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</si>
  <si>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</si>
  <si>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</si>
  <si>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</si>
  <si>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</si>
  <si>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</si>
  <si>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</si>
  <si>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</si>
  <si>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</si>
  <si>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</si>
  <si>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</si>
  <si>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</si>
  <si>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</si>
  <si>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</si>
  <si>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</si>
  <si>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</si>
  <si>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</si>
  <si>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</si>
  <si>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</si>
  <si>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</si>
  <si>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</si>
  <si>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</si>
  <si>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</si>
  <si>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</si>
  <si>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</si>
  <si>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</si>
  <si>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</si>
  <si>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</si>
  <si>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</si>
  <si>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</si>
  <si>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</si>
  <si>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</si>
  <si>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</si>
  <si>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</si>
  <si>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</si>
  <si>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</si>
  <si>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</si>
  <si>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</si>
  <si>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</si>
  <si>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</si>
  <si>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</si>
  <si>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</si>
  <si>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</si>
  <si>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</si>
  <si>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</si>
  <si>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</si>
  <si>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</si>
  <si>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</si>
  <si>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</si>
  <si>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</si>
  <si>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</si>
  <si>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</si>
  <si>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</si>
  <si>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</si>
  <si>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</si>
  <si>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</si>
  <si>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</si>
  <si>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</si>
  <si>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</si>
  <si>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</si>
  <si>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</si>
  <si>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</si>
  <si>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</si>
  <si>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</si>
  <si>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</si>
  <si>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</si>
  <si>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</si>
  <si>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</si>
  <si>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</si>
  <si>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</si>
  <si>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</si>
  <si>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</si>
  <si>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</si>
  <si>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</si>
  <si>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</si>
  <si>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</si>
  <si>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</si>
  <si>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</si>
  <si>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</si>
  <si>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</si>
  <si>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</si>
  <si>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</si>
  <si>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</si>
  <si>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</si>
  <si>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</si>
  <si>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</si>
  <si>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</si>
  <si>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</si>
  <si>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</si>
  <si>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</si>
  <si>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</si>
  <si>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</si>
  <si>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</si>
  <si>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</si>
  <si>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</si>
  <si>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</si>
  <si>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</si>
  <si>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</si>
  <si>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</si>
  <si>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</si>
  <si>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</si>
  <si>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</si>
  <si>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</si>
  <si>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</si>
  <si>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</si>
  <si>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</si>
  <si>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</si>
  <si>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</si>
  <si>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</si>
  <si>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</si>
  <si>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</si>
  <si>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</si>
  <si>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</si>
  <si>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</si>
  <si>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</si>
  <si>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</si>
  <si>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</si>
  <si>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</si>
  <si>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</si>
  <si>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</si>
  <si>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</si>
  <si>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</si>
  <si>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</si>
  <si>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</si>
  <si>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</si>
  <si>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</si>
  <si>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</si>
  <si>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</si>
  <si>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</si>
  <si>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</si>
  <si>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</si>
  <si>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</si>
  <si>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</si>
  <si>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</si>
  <si>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</si>
  <si>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</si>
  <si>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</si>
  <si>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</si>
  <si>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</si>
  <si>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</si>
  <si>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</si>
  <si>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</si>
  <si>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</si>
  <si>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</si>
  <si>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</si>
  <si>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</si>
  <si>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</si>
  <si>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</si>
  <si>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</si>
  <si>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</si>
  <si>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</si>
  <si>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</si>
  <si>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</si>
  <si>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</si>
  <si>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</si>
  <si>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</si>
  <si>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</si>
  <si>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</si>
  <si>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</si>
  <si>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</si>
  <si>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</si>
  <si>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</si>
  <si>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</si>
  <si>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</si>
  <si>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</si>
  <si>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</si>
  <si>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</si>
  <si>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</si>
  <si>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</si>
  <si>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</si>
  <si>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</si>
  <si>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</si>
  <si>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</si>
  <si>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</si>
  <si>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</si>
  <si>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</si>
  <si>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</si>
  <si>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</si>
  <si>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</si>
  <si>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</si>
  <si>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</si>
  <si>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</si>
  <si>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</si>
  <si>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</si>
  <si>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</si>
  <si>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</si>
  <si>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</si>
  <si>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</si>
  <si>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</si>
  <si>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</si>
  <si>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</si>
  <si>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</si>
  <si>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</si>
  <si>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</si>
  <si>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</si>
  <si>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</si>
  <si>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</si>
  <si>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</si>
  <si>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</si>
  <si>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</si>
  <si>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</si>
  <si>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</si>
  <si>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</si>
  <si>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</si>
  <si>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</si>
  <si>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</si>
  <si>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</si>
  <si>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</si>
  <si>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</si>
  <si>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</si>
  <si>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</si>
  <si>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</si>
  <si>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</si>
  <si>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</si>
  <si>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</si>
  <si>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</si>
  <si>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</si>
  <si>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</si>
  <si>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</si>
  <si>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</si>
  <si>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</si>
  <si>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</si>
  <si>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</si>
  <si>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</si>
  <si>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</si>
  <si>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</si>
  <si>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</si>
  <si>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</si>
  <si>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</si>
  <si>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</si>
  <si>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</si>
  <si>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</si>
  <si>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</si>
  <si>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</si>
  <si>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</si>
  <si>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</si>
  <si>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</si>
  <si>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</si>
  <si>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</si>
  <si>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</si>
  <si>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</si>
  <si>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</si>
  <si>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</si>
  <si>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</si>
  <si>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</si>
  <si>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</si>
  <si>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</si>
  <si>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</si>
  <si>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</si>
  <si>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</si>
  <si>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</si>
  <si>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</si>
  <si>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</si>
  <si>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</si>
  <si>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</si>
  <si>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</si>
  <si>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</si>
  <si>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</si>
  <si>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</si>
  <si>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</si>
  <si>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</si>
  <si>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</si>
  <si>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</si>
  <si>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</si>
  <si>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</si>
  <si>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</si>
  <si>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</si>
  <si>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</si>
  <si>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</si>
  <si>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</si>
  <si>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</si>
  <si>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</si>
  <si>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</si>
  <si>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</si>
  <si>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</si>
  <si>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</si>
  <si>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</si>
  <si>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</si>
  <si>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</si>
  <si>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</si>
  <si>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</si>
  <si>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</si>
  <si>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</si>
  <si>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</si>
  <si>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</si>
  <si>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</si>
  <si>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</si>
  <si>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</si>
  <si>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</si>
  <si>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</si>
  <si>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</si>
  <si>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</si>
  <si>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</si>
  <si>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</si>
  <si>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</si>
  <si>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</si>
  <si>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</si>
  <si>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</si>
  <si>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</si>
  <si>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</si>
  <si>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</si>
  <si>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</si>
  <si>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</si>
  <si>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</si>
  <si>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</si>
  <si>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</si>
  <si>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</si>
  <si>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</si>
  <si>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</si>
  <si>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</si>
  <si>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</si>
  <si>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</si>
  <si>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</si>
  <si>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</si>
  <si>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</si>
  <si>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</si>
  <si>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</si>
  <si>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</si>
  <si>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</si>
  <si>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</si>
  <si>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</si>
  <si>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</si>
  <si>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</si>
  <si>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</si>
  <si>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</si>
  <si>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</si>
  <si>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</si>
  <si>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</si>
  <si>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</si>
  <si>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</si>
  <si>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</si>
  <si>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</si>
  <si>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</si>
  <si>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</si>
  <si>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</si>
  <si>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</si>
  <si>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</si>
  <si>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</si>
  <si>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</si>
  <si>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</si>
  <si>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</si>
  <si>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</si>
  <si>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</si>
  <si>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</si>
  <si>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</si>
  <si>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</si>
  <si>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</si>
  <si>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</si>
  <si>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</si>
  <si>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</si>
  <si>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</si>
  <si>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</si>
  <si>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</si>
  <si>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</si>
  <si>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</si>
  <si>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</si>
  <si>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</si>
  <si>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</si>
  <si>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</si>
  <si>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</si>
  <si>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</si>
  <si>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</si>
  <si>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</si>
  <si>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</si>
  <si>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</si>
  <si>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</si>
  <si>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</si>
  <si>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</si>
  <si>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</si>
  <si>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</si>
  <si>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</si>
  <si>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</si>
  <si>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</si>
  <si>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</si>
  <si>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</si>
  <si>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</si>
  <si>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</si>
  <si>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</si>
  <si>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</si>
  <si>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</si>
  <si>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</si>
  <si>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</si>
  <si>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</si>
  <si>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</si>
  <si>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</si>
  <si>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</si>
  <si>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</si>
  <si>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</si>
  <si>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</si>
  <si>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</si>
  <si>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</si>
  <si>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</si>
  <si>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</si>
  <si>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</si>
  <si>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</si>
  <si>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</si>
  <si>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</si>
  <si>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</si>
  <si>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</si>
  <si>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</si>
  <si>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</si>
  <si>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</si>
  <si>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</si>
  <si>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</si>
  <si>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</si>
  <si>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</si>
  <si>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</si>
  <si>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</si>
  <si>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</si>
  <si>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</si>
  <si>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</si>
  <si>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</si>
  <si>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</si>
  <si>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</si>
  <si>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</si>
  <si>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</si>
  <si>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</si>
  <si>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</si>
  <si>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</si>
  <si>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</si>
  <si>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</si>
  <si>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</si>
  <si>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</si>
  <si>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</si>
  <si>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</si>
  <si>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</si>
  <si>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</si>
  <si>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</si>
  <si>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</si>
  <si>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</si>
  <si>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</si>
  <si>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</si>
  <si>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</si>
  <si>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</si>
  <si>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</si>
  <si>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</si>
  <si>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</si>
  <si>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</si>
  <si>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</si>
  <si>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</si>
  <si>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</si>
  <si>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</si>
  <si>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</si>
  <si>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</si>
  <si>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</si>
  <si>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</si>
  <si>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</si>
  <si>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</si>
  <si>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</si>
  <si>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</si>
  <si>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</si>
  <si>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</si>
  <si>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</si>
  <si>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</si>
  <si>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</si>
  <si>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</si>
  <si>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</si>
  <si>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</si>
  <si>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</si>
  <si>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</si>
  <si>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</si>
  <si>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</si>
  <si>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</si>
  <si>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</si>
  <si>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</si>
  <si>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</si>
  <si>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</si>
  <si>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</si>
  <si>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</si>
  <si>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</si>
  <si>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</si>
  <si>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</si>
  <si>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</si>
  <si>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</si>
  <si>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</si>
  <si>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</si>
  <si>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</si>
  <si>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</si>
  <si>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</si>
  <si>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</si>
  <si>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</si>
  <si>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</si>
  <si>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</si>
  <si>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</si>
  <si>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</si>
  <si>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</si>
  <si>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</si>
  <si>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</si>
  <si>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</si>
  <si>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</si>
  <si>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</si>
  <si>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</si>
  <si>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</si>
  <si>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</si>
  <si>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</si>
  <si>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</si>
  <si>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</si>
  <si>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</si>
  <si>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</si>
  <si>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</si>
  <si>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</si>
  <si>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</si>
  <si>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</si>
  <si>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</si>
  <si>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</si>
  <si>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</si>
  <si>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</si>
  <si>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</si>
  <si>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</si>
  <si>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</si>
  <si>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</si>
  <si>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</si>
  <si>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</si>
  <si>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</si>
  <si>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</si>
  <si>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</si>
  <si>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</si>
  <si>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</si>
  <si>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</si>
  <si>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</si>
  <si>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</si>
  <si>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</si>
  <si>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</si>
  <si>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</si>
  <si>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</si>
  <si>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</si>
  <si>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</si>
  <si>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</si>
  <si>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</si>
  <si>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</si>
  <si>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</si>
  <si>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</si>
  <si>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</si>
  <si>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</si>
  <si>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</si>
  <si>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</si>
  <si>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</si>
  <si>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</si>
  <si>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</si>
  <si>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</si>
  <si>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</si>
  <si>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</si>
  <si>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</si>
  <si>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</si>
  <si>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</si>
  <si>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</si>
  <si>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</si>
  <si>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</si>
  <si>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</si>
  <si>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</si>
  <si>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</si>
  <si>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</si>
  <si>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</si>
  <si>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</si>
  <si>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</si>
  <si>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</si>
  <si>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</si>
  <si>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</si>
  <si>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</si>
  <si>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</si>
  <si>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</si>
  <si>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</si>
  <si>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</si>
  <si>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</si>
  <si>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</si>
  <si>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</si>
  <si>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</si>
  <si>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</si>
  <si>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</si>
  <si>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</si>
  <si>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</si>
  <si>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</si>
  <si>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</si>
  <si>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</si>
  <si>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</si>
  <si>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</si>
  <si>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</si>
  <si>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</si>
  <si>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</si>
  <si>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</si>
  <si>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</si>
  <si>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</si>
  <si>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</si>
  <si>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</si>
  <si>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</si>
  <si>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</si>
  <si>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</si>
  <si>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</si>
  <si>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</si>
  <si>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</si>
  <si>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</si>
  <si>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</si>
  <si>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</si>
  <si>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</si>
  <si>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</si>
  <si>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</si>
  <si>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</si>
  <si>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</si>
  <si>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</si>
  <si>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</si>
  <si>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</si>
  <si>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</si>
  <si>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</si>
  <si>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</si>
  <si>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</si>
  <si>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</si>
  <si>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</si>
  <si>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</si>
  <si>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</si>
  <si>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</si>
  <si>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</si>
  <si>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</si>
  <si>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</si>
  <si>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</si>
  <si>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</si>
  <si>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</si>
  <si>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</si>
  <si>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</si>
  <si>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</si>
  <si>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</si>
  <si>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</si>
  <si>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</si>
  <si>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</si>
  <si>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</si>
  <si>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</si>
  <si>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</si>
  <si>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</si>
  <si>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</si>
  <si>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</si>
  <si>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</si>
  <si>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</si>
  <si>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</si>
  <si>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</si>
  <si>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</si>
  <si>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</si>
  <si>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</si>
  <si>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</si>
  <si>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</si>
  <si>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</si>
  <si>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</si>
  <si>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</si>
  <si>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</si>
  <si>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</si>
  <si>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</si>
  <si>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</si>
  <si>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</si>
  <si>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</si>
  <si>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</si>
  <si>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</si>
  <si>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</si>
  <si>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</si>
  <si>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</si>
  <si>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</si>
  <si>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</si>
  <si>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</si>
  <si>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</si>
  <si>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</si>
  <si>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</si>
  <si>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</si>
  <si>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</si>
  <si>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</si>
  <si>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</si>
  <si>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</si>
  <si>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</si>
  <si>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</si>
  <si>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</si>
  <si>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</si>
  <si>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</si>
  <si>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</si>
  <si>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</si>
  <si>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</si>
  <si>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</si>
  <si>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</si>
  <si>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</si>
  <si>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</si>
  <si>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</si>
  <si>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</si>
  <si>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</si>
  <si>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</si>
  <si>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</si>
  <si>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</si>
  <si>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</si>
  <si>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</si>
  <si>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</si>
  <si>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</si>
  <si>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</si>
  <si>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</si>
  <si>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</si>
  <si>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</si>
  <si>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</si>
  <si>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</si>
  <si>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</si>
  <si>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</si>
  <si>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</si>
  <si>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</si>
  <si>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</si>
  <si>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</si>
  <si>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</si>
  <si>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</si>
  <si>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</si>
  <si>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</si>
  <si>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</si>
  <si>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</si>
  <si>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</si>
  <si>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</si>
  <si>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</si>
  <si>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</si>
  <si>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</si>
  <si>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</si>
  <si>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</si>
  <si>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</si>
  <si>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</si>
  <si>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</si>
  <si>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</si>
  <si>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</si>
  <si>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</si>
  <si>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</si>
  <si>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</si>
  <si>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</si>
  <si>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</si>
  <si>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</si>
  <si>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</si>
  <si>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</si>
  <si>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</si>
  <si>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</si>
  <si>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</si>
  <si>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</si>
  <si>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</si>
  <si>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</si>
  <si>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</si>
  <si>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</si>
  <si>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</si>
  <si>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</si>
  <si>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</si>
  <si>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</si>
  <si>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</si>
  <si>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</si>
  <si>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</si>
  <si>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</si>
  <si>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</si>
  <si>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</si>
  <si>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</si>
  <si>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</si>
  <si>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</si>
  <si>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</si>
  <si>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</si>
  <si>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</si>
  <si>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</si>
  <si>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</si>
  <si>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</si>
  <si>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</si>
  <si>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</si>
  <si>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</si>
  <si>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</si>
  <si>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</si>
  <si>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</si>
  <si>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</si>
  <si>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</si>
  <si>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</si>
  <si>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</si>
  <si>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</si>
  <si>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</si>
  <si>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</si>
  <si>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</si>
  <si>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</si>
  <si>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</si>
  <si>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</si>
  <si>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</si>
  <si>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</si>
  <si>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</si>
  <si>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</si>
  <si>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</si>
  <si>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</si>
  <si>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</si>
  <si>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</si>
  <si>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</si>
  <si>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</si>
  <si>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</si>
  <si>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</si>
  <si>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</si>
  <si>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</si>
  <si>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</si>
  <si>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</si>
  <si>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</si>
  <si>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</si>
  <si>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</si>
  <si>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</si>
  <si>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</si>
  <si>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</si>
  <si>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</si>
  <si>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</si>
  <si>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</si>
  <si>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</si>
  <si>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</si>
  <si>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</si>
  <si>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</si>
  <si>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</si>
  <si>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</si>
  <si>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</si>
  <si>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</si>
  <si>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</si>
  <si>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</si>
  <si>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</si>
  <si>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</si>
  <si>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</si>
  <si>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</si>
  <si>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</si>
  <si>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</si>
  <si>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</si>
  <si>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</si>
  <si>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</si>
  <si>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</si>
  <si>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</si>
  <si>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</si>
  <si>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</si>
  <si>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</si>
  <si>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</si>
  <si>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</si>
  <si>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</si>
  <si>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</si>
  <si>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</si>
  <si>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</si>
  <si>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</si>
  <si>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</si>
  <si>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</si>
  <si>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</si>
  <si>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</si>
  <si>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</si>
  <si>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</si>
  <si>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</si>
  <si>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</si>
  <si>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</si>
  <si>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</si>
  <si>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</si>
  <si>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</si>
  <si>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</si>
  <si>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</si>
  <si>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</si>
  <si>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</si>
  <si>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</si>
  <si>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</si>
  <si>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</si>
  <si>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</si>
  <si>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</si>
  <si>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</si>
  <si>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</si>
  <si>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</si>
  <si>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</si>
  <si>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</si>
  <si>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</si>
  <si>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</si>
  <si>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</si>
  <si>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</si>
  <si>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</si>
  <si>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</si>
  <si>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</si>
  <si>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</si>
  <si>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</si>
  <si>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</si>
  <si>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</si>
  <si>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</si>
  <si>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</si>
  <si>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</si>
  <si>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</si>
  <si>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</si>
  <si>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</si>
  <si>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</si>
  <si>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</si>
  <si>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</si>
  <si>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</si>
  <si>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</si>
  <si>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</si>
  <si>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</si>
  <si>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</si>
  <si>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</si>
  <si>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</si>
  <si>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</si>
  <si>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</si>
  <si>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</si>
  <si>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</si>
  <si>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</si>
  <si>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</si>
  <si>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</si>
  <si>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</si>
  <si>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</si>
  <si>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</si>
  <si>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</si>
  <si>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</si>
  <si>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</si>
  <si>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</si>
  <si>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</si>
  <si>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</si>
  <si>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</si>
  <si>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</si>
  <si>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</si>
  <si>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</si>
  <si>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</si>
  <si>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</si>
  <si>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</si>
  <si>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</si>
  <si>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</si>
  <si>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</si>
  <si>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</si>
  <si>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</si>
  <si>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</si>
  <si>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</si>
  <si>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</si>
  <si>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</si>
  <si>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</si>
  <si>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</si>
  <si>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</si>
  <si>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</si>
  <si>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</si>
  <si>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</si>
  <si>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</si>
  <si>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</si>
  <si>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</si>
  <si>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</si>
  <si>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</si>
  <si>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</si>
  <si>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</si>
  <si>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</si>
  <si>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</si>
  <si>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</si>
  <si>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</si>
  <si>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</si>
  <si>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</si>
  <si>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</si>
  <si>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</si>
  <si>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</si>
  <si>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</si>
  <si>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</si>
  <si>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</si>
  <si>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</si>
  <si>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</si>
  <si>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</si>
  <si>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</si>
  <si>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</si>
  <si>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</si>
  <si>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</si>
  <si>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</si>
  <si>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</si>
  <si>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</si>
  <si>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</si>
  <si>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</si>
  <si>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</si>
  <si>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</si>
  <si>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</si>
  <si>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</si>
  <si>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</si>
  <si>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</si>
  <si>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</si>
  <si>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</si>
  <si>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</si>
  <si>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</si>
  <si>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</si>
  <si>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</si>
  <si>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</si>
  <si>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</si>
  <si>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</si>
  <si>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</si>
  <si>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</si>
  <si>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</si>
  <si>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</si>
  <si>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</si>
  <si>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</si>
  <si>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</si>
  <si>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</si>
  <si>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</si>
  <si>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</si>
  <si>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</si>
  <si>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</si>
  <si>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</si>
  <si>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</si>
  <si>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</si>
  <si>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</si>
  <si>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</si>
  <si>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</si>
  <si>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</si>
  <si>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</si>
  <si>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</si>
  <si>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</si>
  <si>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</si>
  <si>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</si>
  <si>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</si>
  <si>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</si>
  <si>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</si>
  <si>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</si>
  <si>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</si>
  <si>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</si>
  <si>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</si>
  <si>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</si>
  <si>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</si>
  <si>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</si>
  <si>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</si>
  <si>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</si>
  <si>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</si>
  <si>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</si>
  <si>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</si>
  <si>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</si>
  <si>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</si>
  <si>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</si>
  <si>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</si>
  <si>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</si>
  <si>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</si>
  <si>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</si>
  <si>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</si>
  <si>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</si>
  <si>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</si>
  <si>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</si>
  <si>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</si>
  <si>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</si>
  <si>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</si>
  <si>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</si>
  <si>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</si>
  <si>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</si>
  <si>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</si>
  <si>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</si>
  <si>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</si>
  <si>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</si>
  <si>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</si>
  <si>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</si>
  <si>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</si>
  <si>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</si>
  <si>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</si>
  <si>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</si>
  <si>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</si>
  <si>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</si>
  <si>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</si>
  <si>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</si>
  <si>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</si>
  <si>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</si>
  <si>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</si>
  <si>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</si>
  <si>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</si>
  <si>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</si>
  <si>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</si>
  <si>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</si>
  <si>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</si>
  <si>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</si>
  <si>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</si>
  <si>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</si>
  <si>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</si>
  <si>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</si>
  <si>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</si>
  <si>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</si>
  <si>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</si>
  <si>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</si>
  <si>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</si>
  <si>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</si>
  <si>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</si>
  <si>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</si>
  <si>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</si>
  <si>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</si>
  <si>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</si>
  <si>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</si>
  <si>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</si>
  <si>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</si>
  <si>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</si>
  <si>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</si>
  <si>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</si>
  <si>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</si>
  <si>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</si>
  <si>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</si>
  <si>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</si>
  <si>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</si>
  <si>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</si>
  <si>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</si>
  <si>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</si>
  <si>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</si>
  <si>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</si>
  <si>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</si>
  <si>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</si>
  <si>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</si>
  <si>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</si>
  <si>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</si>
  <si>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</si>
  <si>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</si>
  <si>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</si>
  <si>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</si>
  <si>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</si>
  <si>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</si>
  <si>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</si>
  <si>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</si>
  <si>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</si>
  <si>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</si>
  <si>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</si>
  <si>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</si>
  <si>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</si>
  <si>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</si>
  <si>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</si>
  <si>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</si>
  <si>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</si>
  <si>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</si>
  <si>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</si>
  <si>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</si>
  <si>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</si>
  <si>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</si>
  <si>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</si>
  <si>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</si>
  <si>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</si>
  <si>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</si>
  <si>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</si>
  <si>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</si>
  <si>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</si>
  <si>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</si>
  <si>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</si>
  <si>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</si>
  <si>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</si>
  <si>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</si>
  <si>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</si>
  <si>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</si>
  <si>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</si>
  <si>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</si>
  <si>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</si>
  <si>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</si>
  <si>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</si>
  <si>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</si>
  <si>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</si>
  <si>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</si>
  <si>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</si>
  <si>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</si>
  <si>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</si>
  <si>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</si>
  <si>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</si>
  <si>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</si>
  <si>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</si>
  <si>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</si>
  <si>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</si>
  <si>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</si>
  <si>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</si>
  <si>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</si>
  <si>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</si>
  <si>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</si>
  <si>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</si>
  <si>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</si>
  <si>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</si>
  <si>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</si>
  <si>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</si>
  <si>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</si>
  <si>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</si>
  <si>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</si>
  <si>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</si>
  <si>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</si>
  <si>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</si>
  <si>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</si>
  <si>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</si>
  <si>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</si>
  <si>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</si>
  <si>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</si>
  <si>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</si>
  <si>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</si>
  <si>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</si>
  <si>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</si>
  <si>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</si>
  <si>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</si>
  <si>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</si>
  <si>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</si>
  <si>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</si>
  <si>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</si>
  <si>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</si>
  <si>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</si>
  <si>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</si>
  <si>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</si>
  <si>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</si>
  <si>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</si>
  <si>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</si>
  <si>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</si>
  <si>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</si>
  <si>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</si>
  <si>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</si>
  <si>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</si>
  <si>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</si>
  <si>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</si>
  <si>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</si>
  <si>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</si>
  <si>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</si>
  <si>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</si>
  <si>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</si>
  <si>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</si>
  <si>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</si>
  <si>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</si>
  <si>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</si>
  <si>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</si>
  <si>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</si>
  <si>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</si>
  <si>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</si>
  <si>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</si>
  <si>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</si>
  <si>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</si>
  <si>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</si>
  <si>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</si>
  <si>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</si>
  <si>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</si>
  <si>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</si>
  <si>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</si>
  <si>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</si>
  <si>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</si>
  <si>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</si>
  <si>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</si>
  <si>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</si>
  <si>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</si>
  <si>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</si>
  <si>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</si>
  <si>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</si>
  <si>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</si>
  <si>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</si>
  <si>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</si>
  <si>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</si>
  <si>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</si>
  <si>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</si>
  <si>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</si>
  <si>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</si>
  <si>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</si>
  <si>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</si>
  <si>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</si>
  <si>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</si>
  <si>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</si>
  <si>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</si>
  <si>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</si>
  <si>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</si>
  <si>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</si>
  <si>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</si>
  <si>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</si>
  <si>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</si>
  <si>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</si>
  <si>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</si>
  <si>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</si>
  <si>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</si>
  <si>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</si>
  <si>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</si>
  <si>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</si>
  <si>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</si>
  <si>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</si>
  <si>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</si>
  <si>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</si>
  <si>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</si>
  <si>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</si>
  <si>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</si>
  <si>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</si>
  <si>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</si>
  <si>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</si>
  <si>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</si>
  <si>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</si>
  <si>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</si>
  <si>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</si>
  <si>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</si>
  <si>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</si>
  <si>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</si>
  <si>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</si>
  <si>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</si>
  <si>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</si>
  <si>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</si>
  <si>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</si>
  <si>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</si>
  <si>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</si>
  <si>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</si>
  <si>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</si>
  <si>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</si>
  <si>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</si>
  <si>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</si>
  <si>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</si>
  <si>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</si>
  <si>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</si>
  <si>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</si>
  <si>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</si>
  <si>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</si>
  <si>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</si>
  <si>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</si>
  <si>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</si>
  <si>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</si>
  <si>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</si>
  <si>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</si>
  <si>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</si>
  <si>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</si>
  <si>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</si>
  <si>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</si>
  <si>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</si>
  <si>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</si>
  <si>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</si>
  <si>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</si>
  <si>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</si>
  <si>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</si>
  <si>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</si>
  <si>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</si>
  <si>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</si>
  <si>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</si>
  <si>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</si>
  <si>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</si>
  <si>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</si>
  <si>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</si>
  <si>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</si>
  <si>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</si>
  <si>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</si>
  <si>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</si>
  <si>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</si>
  <si>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</si>
  <si>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</si>
  <si>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</si>
  <si>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</si>
  <si>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</si>
  <si>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</si>
  <si>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</si>
  <si>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</si>
  <si>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</si>
  <si>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</si>
  <si>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</si>
  <si>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</si>
  <si>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</si>
  <si>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</si>
  <si>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</si>
  <si>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</si>
  <si>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</si>
  <si>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</si>
  <si>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</si>
  <si>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</si>
  <si>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</si>
  <si>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</si>
  <si>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</si>
  <si>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</si>
  <si>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</si>
  <si>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</si>
  <si>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</si>
  <si>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</si>
  <si>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</si>
  <si>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</si>
  <si>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</si>
  <si>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</si>
  <si>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</si>
  <si>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</si>
  <si>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</si>
  <si>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</si>
  <si>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</si>
  <si>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</si>
  <si>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</si>
  <si>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</si>
  <si>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</si>
  <si>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</si>
  <si>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</si>
  <si>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</si>
  <si>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</si>
  <si>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</si>
  <si>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</si>
  <si>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</si>
  <si>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</si>
  <si>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</si>
  <si>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</si>
  <si>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</si>
  <si>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</si>
  <si>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</si>
  <si>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</si>
  <si>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</si>
  <si>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</si>
  <si>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</si>
  <si>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</si>
  <si>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</si>
  <si>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</si>
  <si>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</si>
  <si>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</si>
  <si>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</si>
  <si>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</si>
  <si>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</si>
  <si>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</si>
  <si>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</si>
  <si>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</si>
  <si>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</si>
  <si>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</si>
  <si>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</si>
  <si>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</si>
  <si>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</si>
  <si>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</si>
  <si>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</si>
  <si>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</si>
  <si>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</si>
  <si>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</si>
  <si>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</si>
  <si>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</si>
  <si>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</si>
  <si>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</si>
  <si>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</si>
  <si>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</si>
  <si>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</si>
  <si>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</si>
  <si>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</si>
  <si>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</si>
  <si>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</si>
  <si>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</si>
  <si>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</si>
  <si>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</si>
  <si>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</si>
  <si>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</si>
  <si>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</si>
  <si>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</si>
  <si>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</si>
  <si>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</si>
  <si>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</si>
  <si>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</si>
  <si>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</si>
  <si>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</si>
  <si>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</si>
  <si>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</si>
  <si>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</si>
  <si>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</si>
  <si>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</si>
  <si>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</si>
  <si>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</si>
  <si>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</si>
  <si>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</si>
  <si>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</si>
  <si>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</si>
  <si>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</si>
  <si>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</si>
  <si>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</si>
  <si>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</si>
  <si>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</si>
  <si>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</si>
  <si>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</si>
  <si>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</si>
  <si>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</si>
  <si>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</si>
  <si>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</si>
  <si>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</si>
  <si>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</si>
  <si>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</si>
  <si>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</si>
  <si>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</si>
  <si>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</si>
  <si>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</si>
  <si>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</si>
  <si>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</si>
  <si>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</si>
  <si>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</si>
  <si>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</si>
  <si>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</si>
  <si>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</si>
  <si>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</si>
  <si>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</si>
  <si>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</si>
  <si>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</si>
  <si>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</si>
  <si>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</si>
  <si>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</si>
  <si>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</si>
  <si>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</si>
  <si>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</si>
  <si>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</si>
  <si>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</si>
  <si>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</si>
  <si>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</si>
  <si>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</si>
  <si>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</si>
  <si>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</si>
  <si>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</si>
  <si>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</si>
  <si>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</si>
  <si>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</si>
  <si>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</si>
  <si>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</si>
  <si>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</si>
  <si>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</si>
  <si>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</si>
  <si>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</si>
  <si>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</si>
  <si>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</si>
  <si>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</si>
  <si>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</si>
  <si>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</si>
  <si>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</si>
  <si>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</si>
  <si>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</si>
  <si>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</si>
  <si>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</si>
  <si>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</si>
  <si>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</si>
  <si>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</si>
  <si>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</si>
  <si>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</si>
  <si>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</si>
  <si>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</si>
  <si>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</si>
  <si>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</si>
  <si>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</si>
  <si>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</si>
  <si>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</si>
  <si>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</si>
  <si>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</si>
  <si>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</si>
  <si>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</si>
  <si>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</si>
  <si>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</si>
  <si>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</si>
  <si>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</si>
  <si>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</si>
  <si>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</si>
  <si>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</si>
  <si>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</si>
  <si>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</si>
  <si>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</si>
  <si>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</si>
  <si>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</si>
  <si>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</si>
  <si>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</si>
  <si>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</si>
  <si>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</si>
  <si>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</si>
  <si>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</si>
  <si>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</si>
  <si>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</si>
  <si>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</si>
  <si>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</si>
  <si>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</si>
  <si>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</si>
  <si>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</si>
  <si>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</si>
  <si>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</si>
  <si>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</si>
  <si>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</si>
  <si>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</si>
  <si>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</si>
  <si>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</si>
  <si>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</si>
  <si>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</si>
  <si>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</si>
  <si>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</si>
  <si>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</si>
  <si>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</si>
  <si>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</si>
  <si>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</si>
  <si>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</si>
  <si>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</si>
  <si>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</si>
  <si>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</si>
  <si>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</si>
  <si>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</si>
  <si>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</si>
  <si>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</si>
  <si>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</si>
  <si>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</si>
  <si>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</si>
  <si>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</si>
  <si>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</si>
  <si>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</si>
  <si>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</si>
  <si>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</si>
  <si>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</si>
  <si>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</si>
  <si>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</si>
  <si>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</si>
  <si>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</si>
  <si>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</si>
  <si>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</si>
  <si>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</si>
  <si>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</si>
  <si>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</si>
  <si>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</si>
  <si>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</si>
  <si>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</si>
  <si>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</si>
  <si>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</si>
  <si>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</si>
  <si>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</si>
  <si>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</si>
  <si>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</si>
  <si>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</si>
  <si>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</si>
  <si>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</si>
  <si>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</si>
  <si>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</si>
  <si>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</si>
  <si>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</si>
  <si>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</si>
  <si>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</si>
  <si>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</si>
  <si>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</si>
  <si>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</si>
  <si>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</si>
  <si>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</si>
  <si>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</si>
  <si>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</si>
  <si>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</si>
  <si>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</si>
  <si>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</si>
  <si>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</si>
  <si>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</si>
  <si>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</si>
  <si>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</si>
  <si>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</si>
  <si>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</si>
  <si>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</si>
  <si>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</si>
  <si>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</si>
  <si>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</si>
  <si>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</si>
  <si>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</si>
  <si>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</si>
  <si>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</si>
  <si>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</si>
  <si>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</si>
  <si>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</si>
  <si>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</si>
  <si>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</si>
  <si>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</si>
  <si>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</si>
  <si>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</si>
  <si>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</si>
  <si>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</si>
  <si>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</si>
  <si>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</si>
  <si>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</si>
  <si>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</si>
  <si>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</si>
  <si>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</si>
  <si>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</si>
  <si>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</si>
  <si>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</si>
  <si>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</si>
  <si>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</si>
  <si>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</si>
  <si>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</si>
  <si>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</si>
  <si>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</si>
  <si>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</si>
  <si>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</si>
  <si>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</si>
  <si>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</si>
  <si>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</si>
  <si>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</si>
  <si>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</si>
  <si>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</si>
  <si>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</si>
  <si>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</si>
  <si>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</si>
  <si>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</si>
  <si>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</si>
  <si>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</si>
  <si>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</si>
  <si>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</si>
  <si>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</si>
  <si>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</si>
  <si>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</si>
  <si>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</si>
  <si>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</si>
  <si>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</si>
  <si>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</si>
  <si>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</si>
  <si>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</si>
  <si>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</si>
  <si>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</si>
  <si>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</si>
  <si>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</si>
  <si>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</si>
  <si>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</si>
  <si>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</si>
  <si>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</si>
  <si>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</si>
  <si>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</si>
  <si>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</si>
  <si>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</si>
  <si>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</si>
  <si>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</si>
  <si>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</si>
  <si>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</si>
  <si>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</si>
  <si>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</si>
  <si>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</si>
  <si>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</si>
  <si>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</si>
  <si>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</si>
  <si>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</si>
  <si>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</si>
  <si>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</si>
  <si>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</si>
  <si>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</si>
  <si>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</si>
  <si>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</si>
  <si>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</si>
  <si>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</si>
  <si>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</si>
  <si>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</si>
  <si>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</si>
  <si>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</si>
  <si>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</si>
  <si>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</si>
  <si>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</si>
  <si>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</si>
  <si>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</si>
  <si>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</si>
  <si>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</si>
  <si>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</si>
  <si>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</si>
  <si>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</si>
  <si>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</si>
  <si>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</si>
  <si>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</si>
  <si>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</si>
  <si>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</si>
  <si>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</si>
  <si>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</si>
  <si>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</si>
  <si>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</si>
  <si>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</si>
  <si>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</si>
  <si>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</si>
  <si>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</si>
  <si>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</si>
  <si>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</si>
  <si>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</si>
  <si>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</si>
  <si>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</si>
  <si>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</si>
  <si>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</si>
  <si>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</si>
  <si>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</si>
  <si>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</si>
  <si>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</si>
  <si>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</si>
  <si>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</si>
  <si>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</si>
  <si>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</si>
  <si>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</si>
  <si>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</si>
  <si>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</si>
  <si>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</si>
  <si>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</si>
  <si>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</si>
  <si>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</si>
  <si>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</si>
  <si>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</si>
  <si>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</si>
  <si>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</si>
  <si>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</si>
  <si>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</si>
  <si>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</si>
  <si>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</si>
  <si>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</si>
  <si>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</si>
  <si>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</si>
  <si>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</si>
  <si>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</si>
  <si>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</si>
  <si>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</si>
  <si>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</si>
  <si>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</si>
  <si>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</si>
  <si>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</si>
  <si>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</si>
  <si>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</si>
  <si>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</si>
  <si>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</si>
  <si>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</si>
  <si>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</si>
  <si>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</si>
  <si>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</si>
  <si>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</si>
  <si>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</si>
  <si>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</si>
  <si>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</si>
  <si>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</si>
  <si>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</si>
  <si>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</si>
  <si>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</si>
  <si>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</si>
  <si>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</si>
  <si>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</si>
  <si>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</si>
  <si>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</si>
  <si>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</si>
  <si>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</si>
  <si>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</si>
  <si>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</si>
  <si>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</si>
  <si>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</si>
  <si>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</si>
  <si>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</si>
  <si>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</si>
  <si>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</si>
  <si>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</si>
  <si>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</si>
  <si>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</si>
  <si>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</si>
  <si>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</si>
  <si>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</si>
  <si>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</si>
  <si>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</si>
  <si>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</si>
  <si>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</si>
  <si>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</si>
  <si>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</si>
  <si>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</si>
  <si>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</si>
  <si>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</si>
  <si>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</si>
  <si>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</si>
  <si>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</si>
  <si>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</si>
  <si>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</si>
  <si>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</si>
  <si>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</si>
  <si>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</si>
  <si>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</si>
  <si>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</si>
  <si>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</si>
  <si>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</si>
  <si>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</si>
  <si>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</si>
  <si>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</si>
  <si>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</si>
  <si>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</si>
  <si>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</si>
  <si>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</si>
  <si>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</si>
  <si>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</si>
  <si>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</si>
  <si>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</si>
  <si>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</si>
  <si>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</si>
  <si>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</si>
  <si>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</si>
  <si>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</si>
  <si>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</si>
  <si>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</si>
  <si>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</si>
  <si>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</si>
  <si>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</si>
  <si>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</si>
  <si>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</si>
  <si>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</si>
  <si>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</si>
  <si>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</si>
  <si>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</si>
  <si>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</si>
  <si>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</si>
  <si>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</si>
  <si>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</si>
  <si>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</si>
  <si>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</si>
  <si>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</si>
  <si>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</si>
  <si>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</si>
  <si>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</si>
  <si>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</si>
  <si>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</si>
  <si>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</si>
  <si>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</si>
  <si>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</si>
  <si>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</si>
  <si>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</si>
  <si>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</si>
  <si>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</si>
  <si>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</si>
  <si>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</si>
  <si>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</si>
  <si>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</si>
  <si>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</si>
  <si>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</si>
  <si>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</si>
  <si>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</si>
  <si>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</si>
  <si>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</si>
  <si>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</si>
  <si>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</si>
  <si>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</si>
  <si>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</si>
  <si>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</si>
  <si>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</si>
  <si>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</si>
  <si>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</si>
  <si>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</si>
  <si>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</si>
  <si>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</si>
  <si>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</si>
  <si>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</si>
  <si>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</si>
  <si>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</si>
  <si>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</si>
  <si>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</si>
  <si>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</si>
  <si>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</si>
  <si>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</si>
  <si>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</si>
  <si>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</si>
  <si>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</si>
  <si>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</si>
  <si>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</si>
  <si>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</si>
  <si>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</si>
  <si>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</si>
  <si>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</si>
  <si>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</si>
  <si>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</si>
  <si>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</si>
  <si>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</si>
  <si>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</si>
  <si>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</si>
  <si>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</si>
  <si>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</si>
  <si>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</si>
  <si>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</si>
  <si>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</si>
  <si>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</si>
  <si>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</si>
  <si>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</si>
  <si>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</si>
  <si>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</si>
  <si>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</si>
  <si>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</si>
  <si>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</si>
  <si>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</si>
  <si>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</si>
  <si>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</si>
  <si>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</si>
  <si>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</si>
  <si>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</si>
  <si>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</si>
  <si>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</si>
  <si>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</si>
  <si>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</si>
  <si>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</si>
  <si>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</si>
  <si>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</si>
  <si>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</si>
  <si>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</si>
  <si>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</si>
  <si>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</si>
  <si>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</si>
  <si>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</si>
  <si>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</si>
  <si>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</si>
  <si>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</si>
  <si>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</si>
  <si>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</si>
  <si>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</si>
  <si>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</si>
  <si>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</si>
  <si>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</si>
  <si>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</si>
  <si>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</si>
  <si>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</si>
  <si>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</si>
  <si>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</si>
  <si>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</si>
  <si>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</si>
  <si>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</si>
  <si>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</si>
  <si>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</si>
  <si>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</si>
  <si>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</si>
  <si>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</si>
  <si>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</si>
  <si>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</si>
  <si>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</si>
  <si>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</si>
  <si>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</si>
  <si>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</si>
  <si>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</si>
  <si>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</si>
  <si>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</si>
  <si>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</si>
  <si>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</si>
  <si>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</si>
  <si>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</si>
  <si>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</si>
  <si>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</si>
  <si>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</si>
  <si>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</si>
  <si>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</si>
  <si>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</si>
  <si>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</si>
  <si>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</si>
  <si>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</si>
  <si>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</si>
  <si>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</si>
  <si>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</si>
  <si>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</si>
  <si>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</si>
  <si>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</si>
  <si>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</si>
  <si>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</si>
  <si>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</si>
  <si>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</si>
  <si>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</si>
  <si>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</si>
  <si>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</si>
  <si>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</si>
  <si>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</si>
  <si>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</si>
  <si>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</si>
  <si>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</si>
  <si>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</si>
  <si>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</si>
  <si>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</si>
  <si>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</si>
  <si>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</si>
  <si>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</si>
  <si>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</si>
  <si>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</si>
  <si>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</si>
  <si>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</si>
  <si>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</si>
  <si>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</si>
  <si>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</si>
  <si>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</si>
  <si>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</si>
  <si>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</si>
  <si>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</si>
  <si>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</si>
  <si>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</si>
  <si>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</si>
  <si>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</si>
  <si>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</si>
  <si>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</si>
  <si>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</si>
  <si>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</si>
  <si>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</si>
  <si>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</si>
  <si>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</si>
  <si>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</si>
  <si>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</si>
  <si>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</si>
  <si>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</si>
  <si>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</si>
  <si>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</si>
  <si>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</si>
  <si>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</si>
  <si>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</si>
  <si>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</si>
  <si>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</si>
  <si>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</si>
  <si>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</si>
  <si>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</si>
  <si>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</si>
  <si>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</si>
  <si>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</si>
  <si>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</si>
  <si>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</si>
  <si>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</si>
  <si>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</si>
  <si>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</si>
  <si>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</si>
  <si>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</si>
  <si>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</si>
  <si>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</si>
  <si>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</si>
  <si>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</si>
  <si>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</si>
  <si>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</si>
  <si>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</si>
  <si>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</si>
  <si>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</si>
  <si>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</si>
  <si>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</si>
  <si>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</si>
  <si>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</si>
  <si>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</si>
  <si>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</si>
  <si>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</si>
  <si>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</si>
  <si>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</si>
  <si>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</si>
  <si>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</si>
  <si>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</si>
  <si>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</si>
  <si>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</si>
  <si>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</si>
  <si>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</si>
  <si>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</si>
  <si>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</si>
  <si>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</si>
  <si>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</si>
  <si>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</si>
  <si>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</si>
  <si>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</si>
  <si>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</si>
  <si>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</si>
  <si>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</si>
  <si>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</si>
  <si>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</si>
  <si>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</si>
  <si>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</si>
  <si>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</si>
  <si>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</si>
  <si>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</si>
  <si>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</si>
  <si>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</si>
  <si>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</si>
  <si>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</si>
  <si>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</si>
  <si>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</si>
  <si>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</si>
  <si>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</si>
  <si>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</si>
  <si>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</si>
  <si>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</si>
  <si>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</si>
  <si>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</si>
  <si>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</si>
  <si>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</si>
  <si>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</si>
  <si>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</si>
  <si>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</si>
  <si>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</si>
  <si>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</si>
  <si>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</si>
  <si>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</si>
  <si>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</si>
  <si>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</si>
  <si>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</si>
  <si>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</si>
  <si>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</si>
  <si>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</si>
  <si>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</si>
  <si>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</si>
  <si>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</si>
  <si>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</si>
  <si>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</si>
  <si>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</si>
  <si>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</si>
  <si>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</si>
  <si>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</si>
  <si>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</si>
  <si>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</si>
  <si>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</si>
  <si>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</si>
  <si>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</si>
  <si>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</si>
  <si>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</si>
  <si>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</si>
  <si>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</si>
  <si>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</si>
  <si>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</si>
  <si>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</si>
  <si>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</si>
  <si>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</si>
  <si>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</si>
  <si>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</si>
  <si>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</si>
  <si>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</si>
  <si>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</si>
  <si>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</si>
  <si>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</si>
  <si>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</si>
  <si>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</si>
  <si>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</si>
  <si>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</si>
  <si>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</si>
  <si>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</si>
  <si>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</si>
  <si>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</si>
  <si>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</si>
  <si>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</si>
  <si>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</si>
  <si>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</si>
  <si>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</si>
  <si>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</si>
  <si>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</si>
  <si>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</si>
  <si>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</si>
  <si>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</si>
  <si>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</si>
  <si>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</si>
  <si>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</si>
  <si>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</si>
  <si>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</si>
  <si>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</si>
  <si>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</si>
  <si>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</si>
  <si>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</si>
  <si>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</si>
  <si>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</si>
  <si>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</si>
  <si>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</si>
  <si>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</si>
  <si>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</si>
  <si>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</si>
  <si>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</si>
  <si>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</si>
  <si>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</si>
  <si>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</si>
  <si>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</si>
  <si>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</si>
  <si>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</si>
  <si>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</si>
  <si>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</si>
  <si>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</si>
  <si>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</si>
  <si>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</si>
  <si>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</si>
  <si>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</si>
  <si>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</si>
  <si>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</si>
  <si>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</si>
  <si>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</si>
  <si>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</si>
  <si>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</si>
  <si>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</si>
  <si>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</si>
  <si>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</si>
  <si>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</si>
  <si>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</si>
  <si>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</si>
  <si>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</si>
  <si>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</si>
  <si>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</si>
  <si>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</si>
  <si>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</si>
  <si>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</si>
  <si>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</si>
  <si>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</si>
  <si>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</si>
  <si>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</si>
  <si>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</si>
  <si>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</si>
  <si>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</si>
  <si>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</si>
  <si>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</si>
  <si>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</si>
  <si>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</si>
  <si>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</si>
  <si>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</si>
  <si>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</si>
  <si>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</si>
  <si>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</si>
  <si>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</si>
  <si>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</si>
  <si>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</si>
  <si>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</si>
  <si>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</si>
  <si>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</si>
  <si>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</si>
  <si>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</si>
  <si>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</si>
  <si>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</si>
  <si>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</si>
  <si>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</si>
  <si>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</si>
  <si>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</si>
  <si>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</si>
  <si>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</si>
  <si>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</si>
  <si>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</si>
  <si>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</si>
  <si>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</si>
  <si>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</si>
  <si>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</si>
  <si>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</si>
  <si>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</si>
  <si>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</si>
  <si>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</si>
  <si>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</si>
  <si>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</si>
  <si>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</si>
  <si>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</si>
  <si>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</si>
  <si>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</si>
  <si>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</si>
  <si>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</si>
  <si>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</si>
  <si>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</si>
  <si>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</si>
  <si>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</si>
  <si>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</si>
  <si>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</si>
  <si>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</si>
  <si>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</si>
  <si>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</si>
  <si>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</si>
  <si>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</si>
  <si>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</si>
  <si>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</si>
  <si>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</si>
  <si>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</si>
  <si>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</si>
  <si>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</si>
  <si>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</si>
  <si>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</si>
  <si>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</si>
  <si>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</si>
  <si>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</si>
  <si>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</si>
  <si>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</si>
  <si>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</si>
  <si>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</si>
  <si>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</si>
  <si>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</si>
  <si>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</si>
  <si>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</si>
  <si>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</si>
  <si>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</si>
  <si>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</si>
  <si>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</si>
  <si>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</si>
  <si>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</si>
  <si>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</si>
  <si>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</si>
  <si>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</si>
  <si>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</si>
  <si>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</si>
  <si>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</si>
  <si>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</si>
  <si>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</si>
  <si>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</si>
  <si>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</si>
  <si>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</si>
  <si>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</si>
  <si>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</si>
  <si>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</si>
  <si>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</si>
  <si>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</si>
  <si>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</si>
  <si>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</si>
  <si>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</si>
  <si>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</si>
  <si>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</si>
  <si>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</si>
  <si>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</si>
  <si>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</si>
  <si>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</si>
  <si>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</si>
  <si>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</si>
  <si>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</si>
  <si>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</si>
  <si>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</si>
  <si>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</si>
  <si>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</si>
  <si>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</si>
  <si>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</si>
  <si>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</si>
  <si>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</si>
  <si>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</si>
  <si>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</si>
  <si>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</si>
  <si>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</si>
  <si>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</si>
  <si>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</si>
  <si>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</si>
  <si>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</si>
  <si>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</si>
  <si>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</si>
  <si>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</si>
  <si>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</si>
  <si>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</si>
  <si>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</si>
  <si>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</si>
  <si>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</si>
  <si>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</si>
  <si>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</si>
  <si>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</si>
  <si>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</si>
  <si>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</si>
  <si>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</si>
  <si>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</si>
  <si>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</si>
  <si>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</si>
  <si>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</si>
  <si>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</si>
  <si>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</si>
  <si>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</si>
  <si>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</si>
  <si>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</si>
  <si>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</si>
  <si>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</si>
  <si>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</si>
  <si>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</si>
  <si>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</si>
  <si>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</si>
  <si>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</si>
  <si>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</si>
  <si>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</si>
  <si>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</si>
  <si>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</si>
  <si>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</si>
  <si>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</si>
  <si>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</si>
  <si>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</si>
  <si>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</si>
  <si>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</si>
  <si>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</si>
  <si>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</si>
  <si>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</si>
  <si>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</si>
  <si>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</si>
  <si>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</si>
  <si>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</si>
  <si>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</si>
  <si>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</si>
  <si>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</si>
  <si>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</si>
  <si>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</si>
  <si>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</si>
  <si>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</si>
  <si>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</si>
  <si>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</si>
  <si>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</si>
  <si>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</si>
  <si>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</si>
  <si>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</si>
  <si>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</si>
  <si>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</si>
  <si>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</si>
  <si>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</si>
  <si>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</si>
  <si>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</si>
  <si>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</si>
  <si>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</si>
  <si>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</si>
  <si>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</si>
  <si>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</si>
  <si>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</si>
  <si>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</si>
  <si>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</si>
  <si>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</si>
  <si>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</si>
  <si>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</si>
  <si>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</si>
  <si>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</si>
  <si>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</si>
  <si>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</si>
  <si>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</si>
  <si>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</si>
  <si>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</si>
  <si>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</si>
  <si>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</si>
  <si>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</si>
  <si>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</si>
  <si>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</si>
  <si>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</si>
  <si>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</si>
  <si>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</si>
  <si>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</si>
  <si>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</si>
  <si>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</si>
  <si>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</si>
  <si>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</si>
  <si>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</si>
  <si>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</si>
  <si>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</si>
  <si>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</si>
  <si>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</si>
  <si>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</si>
  <si>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</si>
  <si>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</si>
  <si>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</si>
  <si>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</si>
  <si>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</si>
  <si>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</si>
  <si>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</si>
  <si>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</si>
  <si>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</si>
  <si>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</si>
  <si>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</si>
  <si>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</si>
  <si>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</si>
  <si>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</si>
  <si>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</si>
  <si>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</si>
  <si>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</si>
  <si>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</si>
  <si>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</si>
  <si>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</si>
  <si>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</si>
  <si>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</si>
  <si>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</si>
  <si>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</si>
  <si>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</si>
  <si>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</si>
  <si>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</si>
  <si>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</si>
  <si>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</si>
  <si>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</si>
  <si>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</si>
  <si>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</si>
  <si>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</si>
  <si>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</si>
  <si>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</si>
  <si>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</si>
  <si>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</si>
  <si>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</si>
  <si>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</si>
  <si>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</si>
  <si>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</si>
  <si>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</si>
  <si>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</si>
  <si>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</si>
  <si>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</si>
  <si>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</si>
  <si>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</si>
  <si>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</si>
  <si>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</si>
  <si>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</si>
  <si>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</si>
  <si>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</si>
  <si>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</si>
  <si>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</si>
  <si>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</si>
  <si>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</si>
  <si>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</si>
  <si>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</si>
  <si>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</si>
  <si>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</si>
  <si>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</si>
  <si>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</si>
  <si>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</si>
  <si>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</si>
  <si>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</si>
  <si>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</si>
  <si>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</si>
  <si>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</si>
  <si>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</si>
  <si>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</si>
  <si>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</si>
  <si>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</si>
  <si>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</si>
  <si>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</si>
  <si>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</si>
  <si>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</si>
  <si>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</si>
  <si>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</si>
  <si>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</si>
  <si>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</si>
  <si>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</si>
  <si>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</si>
  <si>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</si>
  <si>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</si>
  <si>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</si>
  <si>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</si>
  <si>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</si>
  <si>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</si>
  <si>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</si>
  <si>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</si>
  <si>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</si>
  <si>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</si>
  <si>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</si>
  <si>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</si>
  <si>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</si>
  <si>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</si>
  <si>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</si>
  <si>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</si>
  <si>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</si>
  <si>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</si>
  <si>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</si>
  <si>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</si>
  <si>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</si>
  <si>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</si>
  <si>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</si>
  <si>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</si>
  <si>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</si>
  <si>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</si>
  <si>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</si>
  <si>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</si>
  <si>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</si>
  <si>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</si>
  <si>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</si>
  <si>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</si>
  <si>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</si>
  <si>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</si>
  <si>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</si>
  <si>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</si>
  <si>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</si>
  <si>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</si>
  <si>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</si>
  <si>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</si>
  <si>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</si>
  <si>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</si>
  <si>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</si>
  <si>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</si>
  <si>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</si>
  <si>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</si>
  <si>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</si>
  <si>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</si>
  <si>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</si>
  <si>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</si>
  <si>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</si>
  <si>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</si>
  <si>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</si>
  <si>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</si>
  <si>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</si>
  <si>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</si>
  <si>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</si>
  <si>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</si>
  <si>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</si>
  <si>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</si>
  <si>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</si>
  <si>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</si>
  <si>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</si>
  <si>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</si>
  <si>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</si>
  <si>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</si>
  <si>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</si>
  <si>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</si>
  <si>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</si>
  <si>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</si>
  <si>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</si>
  <si>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</si>
  <si>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</si>
  <si>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</si>
  <si>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</si>
  <si>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</si>
  <si>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</si>
  <si>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</si>
  <si>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</si>
  <si>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</si>
  <si>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</si>
  <si>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</si>
  <si>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</si>
  <si>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</si>
  <si>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</si>
  <si>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</si>
  <si>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</si>
  <si>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</si>
  <si>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</si>
  <si>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</si>
  <si>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</si>
  <si>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</si>
  <si>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</si>
  <si>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</si>
  <si>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</si>
  <si>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</si>
  <si>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</si>
  <si>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</si>
  <si>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</si>
  <si>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</si>
  <si>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</si>
  <si>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</si>
  <si>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</si>
  <si>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</si>
  <si>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</si>
  <si>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</si>
  <si>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</si>
  <si>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</si>
  <si>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</si>
  <si>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</si>
  <si>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</si>
  <si>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</si>
  <si>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</si>
  <si>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</si>
  <si>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</si>
  <si>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</si>
  <si>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</si>
  <si>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</si>
  <si>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</si>
  <si>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</si>
  <si>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</si>
  <si>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</si>
  <si>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</si>
  <si>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</si>
  <si>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</si>
  <si>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</si>
  <si>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</si>
  <si>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</si>
  <si>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</si>
  <si>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</si>
  <si>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</si>
  <si>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</si>
  <si>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</si>
  <si>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</si>
  <si>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</si>
  <si>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</si>
  <si>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</si>
  <si>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</si>
  <si>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</si>
  <si>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</si>
  <si>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</si>
  <si>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</si>
  <si>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</si>
  <si>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</si>
  <si>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</si>
  <si>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</si>
  <si>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</si>
  <si>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</si>
  <si>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</si>
  <si>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</si>
  <si>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</si>
  <si>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</si>
  <si>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</si>
  <si>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</si>
  <si>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</si>
  <si>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</si>
  <si>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</si>
  <si>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</si>
  <si>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</si>
  <si>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</si>
  <si>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</si>
  <si>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</si>
  <si>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</si>
  <si>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</si>
  <si>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</si>
  <si>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</si>
  <si>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</si>
  <si>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</si>
  <si>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</si>
  <si>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</si>
  <si>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</si>
  <si>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</si>
  <si>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</si>
  <si>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</si>
  <si>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</si>
  <si>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</si>
  <si>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</si>
  <si>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</si>
  <si>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</si>
  <si>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</si>
  <si>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</si>
  <si>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</si>
  <si>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</si>
  <si>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</si>
  <si>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</si>
  <si>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</si>
  <si>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</si>
  <si>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</si>
  <si>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</si>
  <si>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</si>
  <si>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</si>
  <si>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</si>
  <si>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</si>
  <si>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</si>
  <si>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</si>
  <si>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</si>
  <si>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</si>
  <si>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</si>
  <si>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</si>
  <si>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</si>
  <si>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</si>
  <si>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</si>
  <si>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</si>
  <si>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</si>
  <si>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</si>
  <si>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</si>
  <si>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</si>
  <si>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</si>
  <si>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</si>
  <si>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</si>
  <si>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</si>
  <si>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</si>
  <si>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</si>
  <si>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</si>
  <si>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</si>
  <si>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</si>
  <si>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</si>
  <si>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</si>
  <si>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</si>
  <si>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</si>
  <si>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</si>
  <si>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</si>
  <si>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</si>
  <si>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</si>
  <si>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</si>
  <si>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</si>
  <si>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</si>
  <si>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</si>
  <si>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</si>
  <si>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</si>
  <si>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</si>
  <si>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</si>
  <si>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</si>
  <si>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</si>
  <si>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</si>
  <si>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</si>
  <si>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</si>
  <si>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</si>
  <si>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</si>
  <si>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</si>
  <si>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</si>
  <si>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</si>
  <si>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</si>
  <si>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</si>
  <si>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</si>
  <si>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</si>
  <si>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</si>
  <si>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</si>
  <si>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</si>
  <si>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</si>
  <si>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</si>
  <si>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</si>
  <si>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</si>
  <si>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</si>
  <si>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</si>
  <si>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</si>
  <si>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</si>
  <si>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</si>
  <si>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</si>
  <si>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</si>
  <si>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</si>
  <si>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</si>
  <si>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</si>
  <si>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</si>
  <si>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</si>
  <si>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</si>
  <si>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</si>
  <si>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</si>
  <si>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</si>
  <si>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</si>
  <si>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</si>
  <si>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</si>
  <si>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</si>
  <si>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</si>
  <si>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</si>
  <si>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</si>
  <si>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</si>
  <si>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</si>
  <si>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</si>
  <si>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</si>
  <si>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</si>
  <si>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</si>
  <si>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</si>
  <si>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</si>
  <si>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</si>
  <si>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</si>
  <si>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</si>
  <si>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</si>
  <si>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</si>
  <si>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</si>
  <si>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</si>
  <si>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</si>
  <si>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</si>
  <si>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</si>
  <si>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</si>
  <si>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</si>
  <si>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</si>
  <si>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</si>
  <si>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</si>
  <si>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</si>
  <si>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</si>
  <si>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</si>
  <si>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</si>
  <si>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</si>
  <si>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</si>
  <si>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</si>
  <si>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</si>
  <si>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</si>
  <si>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</si>
  <si>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</si>
  <si>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</si>
  <si>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</si>
  <si>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</si>
  <si>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</si>
  <si>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</si>
  <si>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</si>
  <si>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</si>
  <si>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</si>
  <si>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</si>
  <si>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</si>
  <si>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</si>
  <si>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</si>
  <si>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</si>
  <si>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</si>
  <si>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</si>
  <si>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</si>
  <si>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</si>
  <si>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</si>
  <si>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</si>
  <si>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</si>
  <si>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</si>
  <si>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</si>
  <si>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</si>
  <si>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</si>
  <si>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</si>
  <si>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</si>
  <si>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</si>
  <si>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</si>
  <si>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</si>
  <si>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</si>
  <si>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</si>
  <si>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</si>
  <si>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</si>
  <si>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</si>
  <si>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</si>
  <si>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</si>
  <si>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</si>
  <si>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</si>
  <si>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</si>
  <si>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</si>
  <si>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</si>
  <si>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</si>
  <si>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</si>
  <si>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</si>
  <si>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</si>
  <si>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</si>
  <si>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</si>
  <si>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</si>
  <si>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</si>
  <si>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</si>
  <si>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</si>
  <si>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</si>
  <si>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</si>
  <si>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</si>
  <si>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</si>
  <si>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</si>
  <si>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</si>
  <si>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</si>
  <si>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</si>
  <si>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</si>
  <si>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</si>
  <si>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</si>
  <si>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</si>
  <si>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</si>
  <si>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</si>
  <si>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</si>
  <si>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</si>
  <si>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</si>
  <si>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</si>
  <si>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</si>
  <si>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</si>
  <si>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</si>
  <si>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</si>
  <si>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</si>
  <si>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</si>
  <si>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</si>
  <si>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</si>
  <si>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</si>
  <si>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</si>
  <si>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</si>
  <si>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</si>
  <si>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</si>
  <si>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</si>
  <si>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</si>
  <si>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</si>
  <si>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</si>
  <si>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</si>
  <si>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</si>
  <si>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</si>
  <si>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</si>
  <si>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</si>
  <si>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</si>
  <si>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</si>
  <si>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</si>
  <si>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</si>
  <si>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</si>
  <si>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</si>
  <si>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</si>
  <si>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</si>
  <si>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</si>
  <si>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</si>
  <si>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</si>
  <si>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</si>
  <si>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</si>
  <si>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</si>
  <si>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</si>
  <si>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</si>
  <si>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</si>
  <si>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</si>
  <si>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</si>
  <si>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</si>
  <si>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</si>
  <si>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</si>
  <si>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</si>
  <si>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</si>
  <si>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</si>
  <si>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</si>
  <si>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</si>
  <si>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</si>
  <si>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</si>
  <si>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</si>
  <si>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</si>
  <si>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</si>
  <si>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</si>
  <si>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</si>
  <si>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</si>
  <si>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</si>
  <si>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</si>
  <si>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</si>
  <si>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</si>
  <si>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</si>
  <si>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</si>
  <si>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</si>
  <si>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</si>
  <si>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</si>
  <si>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</si>
  <si>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</si>
  <si>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</si>
  <si>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</si>
  <si>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</si>
  <si>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</si>
  <si>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</si>
  <si>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</si>
  <si>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</si>
  <si>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</si>
  <si>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</si>
  <si>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</si>
  <si>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</si>
  <si>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</si>
  <si>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</si>
  <si>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</si>
  <si>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</si>
  <si>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</si>
  <si>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</si>
  <si>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</si>
  <si>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</si>
  <si>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</si>
  <si>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</si>
  <si>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</si>
  <si>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</si>
  <si>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</si>
  <si>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</si>
  <si>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</si>
  <si>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</si>
  <si>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</si>
  <si>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</si>
  <si>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</si>
  <si>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</si>
  <si>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</si>
  <si>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</si>
  <si>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</si>
  <si>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</si>
  <si>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</si>
  <si>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</si>
  <si>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</si>
  <si>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</si>
  <si>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</si>
  <si>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</si>
  <si>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</si>
  <si>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</si>
  <si>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</si>
  <si>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</si>
  <si>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</si>
  <si>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</si>
  <si>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</si>
  <si>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</si>
  <si>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</si>
  <si>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</si>
  <si>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</si>
  <si>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</si>
  <si>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</si>
  <si>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</si>
  <si>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</si>
  <si>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</si>
  <si>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</si>
  <si>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</si>
  <si>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</si>
  <si>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</si>
  <si>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</si>
  <si>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</si>
  <si>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</si>
  <si>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</si>
  <si>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</si>
  <si>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</si>
  <si>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</si>
  <si>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</si>
  <si>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</si>
  <si>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</si>
  <si>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</si>
  <si>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</si>
  <si>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</si>
  <si>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</si>
  <si>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</si>
  <si>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</si>
  <si>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</si>
  <si>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</si>
  <si>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</si>
  <si>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</si>
  <si>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</si>
  <si>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</si>
  <si>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</si>
  <si>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</si>
  <si>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</si>
  <si>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</si>
  <si>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</si>
  <si>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</si>
  <si>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</si>
  <si>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</si>
  <si>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</si>
  <si>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</si>
  <si>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</si>
  <si>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</si>
  <si>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</si>
  <si>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</si>
  <si>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</si>
  <si>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</si>
  <si>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</si>
  <si>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</si>
  <si>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</si>
  <si>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</si>
  <si>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</si>
  <si>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</si>
  <si>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</si>
  <si>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</si>
  <si>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</si>
  <si>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</si>
  <si>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</si>
  <si>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</si>
  <si>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</si>
  <si>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</si>
  <si>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</si>
  <si>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</si>
  <si>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</si>
  <si>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</si>
  <si>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</si>
  <si>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</si>
  <si>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</si>
  <si>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</si>
  <si>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</si>
  <si>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</si>
  <si>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</si>
  <si>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</si>
  <si>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</si>
  <si>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</si>
  <si>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</si>
  <si>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</si>
  <si>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</si>
  <si>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</si>
  <si>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</si>
  <si>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</si>
  <si>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</si>
  <si>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</si>
  <si>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</si>
  <si>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</si>
  <si>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</si>
  <si>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</si>
  <si>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</si>
  <si>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</si>
  <si>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</si>
  <si>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</si>
  <si>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</si>
  <si>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</si>
  <si>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</si>
  <si>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</si>
  <si>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</si>
  <si>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</si>
  <si>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</si>
  <si>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</si>
  <si>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</si>
  <si>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</si>
  <si>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</si>
  <si>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</si>
  <si>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</si>
  <si>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</si>
  <si>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</si>
  <si>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</si>
  <si>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</si>
  <si>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</si>
  <si>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</si>
  <si>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</si>
  <si>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</si>
  <si>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</si>
  <si>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</si>
  <si>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</si>
  <si>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</si>
  <si>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</si>
  <si>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</si>
  <si>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</si>
  <si>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</si>
  <si>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</si>
  <si>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</si>
  <si>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</si>
  <si>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</si>
  <si>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</si>
  <si>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</si>
  <si>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</si>
  <si>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</si>
  <si>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</si>
  <si>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</si>
  <si>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</si>
  <si>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</si>
  <si>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</si>
  <si>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</si>
  <si>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</si>
  <si>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</si>
  <si>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</si>
  <si>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</si>
  <si>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</si>
  <si>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</si>
  <si>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</si>
  <si>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</si>
  <si>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</si>
  <si>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</si>
  <si>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</si>
  <si>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</si>
  <si>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</si>
  <si>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</si>
  <si>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</si>
  <si>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</si>
  <si>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</si>
  <si>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</si>
  <si>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</si>
  <si>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</si>
  <si>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</si>
  <si>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</si>
  <si>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</si>
  <si>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</si>
  <si>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</si>
  <si>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</si>
  <si>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</si>
  <si>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</si>
  <si>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</si>
  <si>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</si>
  <si>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</si>
  <si>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</si>
  <si>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</si>
  <si>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</si>
  <si>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</si>
  <si>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</si>
  <si>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</si>
  <si>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</si>
  <si>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</si>
  <si>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</si>
  <si>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</si>
  <si>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</si>
  <si>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</si>
  <si>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</si>
  <si>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</si>
  <si>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</si>
  <si>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</si>
  <si>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</si>
  <si>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</si>
  <si>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</si>
  <si>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</si>
  <si>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</si>
  <si>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</si>
  <si>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</si>
  <si>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</si>
  <si>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</si>
  <si>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</si>
  <si>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</si>
  <si>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</si>
  <si>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</si>
  <si>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</si>
  <si>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</si>
  <si>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</si>
  <si>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</si>
  <si>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</si>
  <si>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</si>
  <si>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</si>
  <si>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</si>
  <si>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</si>
  <si>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</si>
  <si>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</si>
  <si>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</si>
  <si>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</si>
  <si>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</si>
  <si>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</si>
  <si>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</si>
  <si>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</si>
  <si>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</si>
  <si>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</si>
  <si>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</si>
  <si>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</si>
  <si>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</si>
  <si>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</si>
  <si>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</si>
  <si>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</si>
  <si>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</si>
  <si>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</si>
  <si>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</si>
  <si>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</si>
  <si>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</si>
  <si>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</si>
  <si>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</si>
  <si>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</si>
  <si>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</si>
  <si>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</si>
  <si>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</si>
  <si>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</si>
  <si>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</si>
  <si>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</si>
  <si>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</si>
  <si>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</si>
  <si>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</si>
  <si>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</si>
  <si>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</si>
  <si>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</si>
  <si>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</si>
  <si>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</si>
  <si>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</si>
  <si>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</si>
  <si>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</si>
  <si>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</si>
  <si>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</si>
  <si>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</si>
  <si>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</si>
  <si>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</si>
  <si>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</si>
  <si>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</si>
  <si>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</si>
  <si>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</si>
  <si>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</si>
  <si>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</si>
  <si>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</si>
  <si>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</si>
  <si>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</si>
  <si>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</si>
  <si>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</si>
  <si>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</si>
  <si>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</si>
  <si>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</si>
  <si>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</si>
  <si>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</si>
  <si>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</si>
  <si>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</si>
  <si>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</si>
  <si>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</si>
  <si>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</si>
  <si>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</si>
  <si>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</si>
  <si>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</si>
  <si>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</si>
  <si>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</si>
  <si>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</si>
  <si>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</si>
  <si>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</si>
  <si>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</si>
  <si>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</si>
  <si>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</si>
  <si>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</si>
  <si>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</si>
  <si>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</si>
  <si>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</si>
  <si>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</si>
  <si>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</si>
  <si>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</si>
  <si>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</si>
  <si>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</si>
  <si>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</si>
  <si>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</si>
  <si>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</si>
  <si>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</si>
  <si>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</si>
  <si>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</si>
  <si>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</si>
  <si>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</si>
  <si>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</si>
  <si>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</si>
  <si>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</si>
  <si>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</si>
  <si>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</si>
  <si>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</si>
  <si>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</si>
  <si>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</si>
  <si>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</si>
  <si>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</si>
  <si>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</si>
  <si>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</si>
  <si>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</si>
  <si>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</si>
  <si>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</si>
  <si>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</si>
  <si>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</si>
  <si>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</si>
  <si>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</si>
  <si>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</si>
  <si>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</si>
  <si>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</si>
  <si>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</si>
  <si>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</si>
  <si>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</si>
  <si>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</si>
  <si>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</si>
  <si>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</si>
  <si>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</si>
  <si>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</si>
  <si>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</si>
  <si>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</si>
  <si>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</si>
  <si>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</si>
  <si>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</si>
  <si>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</si>
  <si>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</si>
  <si>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</si>
  <si>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</si>
  <si>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</si>
  <si>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</si>
  <si>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</si>
  <si>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</si>
  <si>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</si>
  <si>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</si>
  <si>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</si>
  <si>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</si>
  <si>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</si>
  <si>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</si>
  <si>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</si>
  <si>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</si>
  <si>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</si>
  <si>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</si>
  <si>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</si>
  <si>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</si>
  <si>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</si>
  <si>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</si>
  <si>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</si>
  <si>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</si>
  <si>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</si>
  <si>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</si>
  <si>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</si>
  <si>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</si>
  <si>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</si>
  <si>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</si>
  <si>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</si>
  <si>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</si>
  <si>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</si>
  <si>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</si>
  <si>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</si>
  <si>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</si>
  <si>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</si>
  <si>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</si>
  <si>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</si>
  <si>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</si>
  <si>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</si>
  <si>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</si>
  <si>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</si>
  <si>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</si>
  <si>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</si>
  <si>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</si>
  <si>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</si>
  <si>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</si>
  <si>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</si>
  <si>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</si>
  <si>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</si>
  <si>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</si>
  <si>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</si>
  <si>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</si>
  <si>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</si>
  <si>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</si>
  <si>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</si>
  <si>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</si>
  <si>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</si>
  <si>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</si>
  <si>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</si>
  <si>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</si>
  <si>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</si>
  <si>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</si>
  <si>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</si>
  <si>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</si>
  <si>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</si>
  <si>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</si>
  <si>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</si>
  <si>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</si>
  <si>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</si>
  <si>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</si>
  <si>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</si>
  <si>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</si>
  <si>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</si>
  <si>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</si>
  <si>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</si>
  <si>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</si>
  <si>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</si>
  <si>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</si>
  <si>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</si>
  <si>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</si>
  <si>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</si>
  <si>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</si>
  <si>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</si>
  <si>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</si>
  <si>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</si>
  <si>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</si>
  <si>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</si>
  <si>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</si>
  <si>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</si>
  <si>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</si>
  <si>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</si>
  <si>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</si>
  <si>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</si>
  <si>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</si>
  <si>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</si>
  <si>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</si>
  <si>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</si>
  <si>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</si>
  <si>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</si>
  <si>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</si>
  <si>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</si>
  <si>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</si>
  <si>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</si>
  <si>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</si>
  <si>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</si>
  <si>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</si>
  <si>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</si>
  <si>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</si>
  <si>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</si>
  <si>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</si>
  <si>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</si>
  <si>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</si>
  <si>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</si>
  <si>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</si>
  <si>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</si>
  <si>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</si>
  <si>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</si>
  <si>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</si>
  <si>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</si>
  <si>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</si>
  <si>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</si>
  <si>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</si>
  <si>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</si>
  <si>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</si>
  <si>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</si>
  <si>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</si>
  <si>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</si>
  <si>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</si>
  <si>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</si>
  <si>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</si>
  <si>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</si>
  <si>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</si>
  <si>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</si>
  <si>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</si>
  <si>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</si>
  <si>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</si>
  <si>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</si>
  <si>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</si>
  <si>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</si>
  <si>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</si>
  <si>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</si>
  <si>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</si>
  <si>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</si>
  <si>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</si>
  <si>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</si>
  <si>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</si>
  <si>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</si>
  <si>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</si>
  <si>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</si>
  <si>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</si>
  <si>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</si>
  <si>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</si>
  <si>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</si>
  <si>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</si>
  <si>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</si>
  <si>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</si>
  <si>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</si>
  <si>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</si>
  <si>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</si>
  <si>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</si>
  <si>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</si>
  <si>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</si>
  <si>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</si>
  <si>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</si>
  <si>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</si>
  <si>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</si>
  <si>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</si>
  <si>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</si>
  <si>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</si>
  <si>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</si>
  <si>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</si>
  <si>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</si>
  <si>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</si>
  <si>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</si>
  <si>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</si>
  <si>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</si>
  <si>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</si>
  <si>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</si>
  <si>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</si>
  <si>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</si>
  <si>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</si>
  <si>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</si>
  <si>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</si>
  <si>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</si>
  <si>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</si>
  <si>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</si>
  <si>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</si>
  <si>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</si>
  <si>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</si>
  <si>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</si>
  <si>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</si>
  <si>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</si>
  <si>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</si>
  <si>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</si>
  <si>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</si>
  <si>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</si>
  <si>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</si>
  <si>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</si>
  <si>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</si>
  <si>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</si>
  <si>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</si>
  <si>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</si>
  <si>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</si>
  <si>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</si>
  <si>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</si>
  <si>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</si>
  <si>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</si>
  <si>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</si>
  <si>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</si>
  <si>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</si>
  <si>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</si>
  <si>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</si>
  <si>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</si>
  <si>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</si>
  <si>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</si>
  <si>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</si>
  <si>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</si>
  <si>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</si>
  <si>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</si>
  <si>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</si>
  <si>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</si>
  <si>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</si>
  <si>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</si>
  <si>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</si>
  <si>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</si>
  <si>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</si>
  <si>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</si>
  <si>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</si>
  <si>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</si>
  <si>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</si>
  <si>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</si>
  <si>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</si>
  <si>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</si>
  <si>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</si>
  <si>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</si>
  <si>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</si>
  <si>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</si>
  <si>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</si>
  <si>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</si>
  <si>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</si>
  <si>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</si>
  <si>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</si>
  <si>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</si>
  <si>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</si>
  <si>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</si>
  <si>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</si>
  <si>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</si>
  <si>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</si>
  <si>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</si>
  <si>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</si>
  <si>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</si>
  <si>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</si>
  <si>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</si>
  <si>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</si>
  <si>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</si>
  <si>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</si>
  <si>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</si>
  <si>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</si>
  <si>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</si>
  <si>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</si>
  <si>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</si>
  <si>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</si>
  <si>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</si>
  <si>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</si>
  <si>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</si>
  <si>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</si>
  <si>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</si>
  <si>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</si>
  <si>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</si>
  <si>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</si>
  <si>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</si>
  <si>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</si>
  <si>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</si>
  <si>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</si>
  <si>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</si>
  <si>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</si>
  <si>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</si>
  <si>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</si>
  <si>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</si>
  <si>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</si>
  <si>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</si>
  <si>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</si>
  <si>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</si>
  <si>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</si>
  <si>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</si>
  <si>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</si>
  <si>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</si>
  <si>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</si>
  <si>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</si>
  <si>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</si>
  <si>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</si>
  <si>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</si>
  <si>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</si>
  <si>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</si>
  <si>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</si>
  <si>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</si>
  <si>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</si>
  <si>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</si>
  <si>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</si>
  <si>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</si>
  <si>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</si>
  <si>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</si>
  <si>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</si>
  <si>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</si>
  <si>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</si>
  <si>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</si>
  <si>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</si>
  <si>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</si>
  <si>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</si>
  <si>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</si>
  <si>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</si>
  <si>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</si>
  <si>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</si>
  <si>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</si>
  <si>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</si>
  <si>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</si>
  <si>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</si>
  <si>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</si>
  <si>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</si>
  <si>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</si>
  <si>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</si>
  <si>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</si>
  <si>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</si>
  <si>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</si>
  <si>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</si>
  <si>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</si>
  <si>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</si>
  <si>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</si>
  <si>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</si>
  <si>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</si>
  <si>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</si>
  <si>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</si>
  <si>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</si>
  <si>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</si>
  <si>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</si>
  <si>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</si>
  <si>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</si>
  <si>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</si>
  <si>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</si>
  <si>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</si>
  <si>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</si>
  <si>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</si>
  <si>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</si>
  <si>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</si>
  <si>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</si>
  <si>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</si>
  <si>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</si>
  <si>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</si>
  <si>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</si>
  <si>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</si>
  <si>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</si>
  <si>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</si>
  <si>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</si>
  <si>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</si>
  <si>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</si>
  <si>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</si>
  <si>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</si>
  <si>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</si>
  <si>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</si>
  <si>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</si>
  <si>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</si>
  <si>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</si>
  <si>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</si>
  <si>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</si>
  <si>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</si>
  <si>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</si>
  <si>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</si>
  <si>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</si>
  <si>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</si>
  <si>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</si>
  <si>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</si>
  <si>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</si>
  <si>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</si>
  <si>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</si>
  <si>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</si>
  <si>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</si>
  <si>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</si>
  <si>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</si>
  <si>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</si>
  <si>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</si>
  <si>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</si>
  <si>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</si>
  <si>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</si>
  <si>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</si>
  <si>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</si>
  <si>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</si>
  <si>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</si>
  <si>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</si>
  <si>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</si>
  <si>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</si>
  <si>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</si>
  <si>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</si>
  <si>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</si>
  <si>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</si>
  <si>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</si>
  <si>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</si>
  <si>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</si>
  <si>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</si>
  <si>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</si>
  <si>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</si>
  <si>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</si>
  <si>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</si>
  <si>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</si>
  <si>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</si>
  <si>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</si>
  <si>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</si>
  <si>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</si>
  <si>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</si>
  <si>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</si>
  <si>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</si>
  <si>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</si>
  <si>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</si>
  <si>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</si>
  <si>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</si>
  <si>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</si>
  <si>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</si>
  <si>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</si>
  <si>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</si>
  <si>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</si>
  <si>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</si>
  <si>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</si>
  <si>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</si>
  <si>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</si>
  <si>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</si>
  <si>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</si>
  <si>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</si>
  <si>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</si>
  <si>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</si>
  <si>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</si>
  <si>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</si>
  <si>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</si>
  <si>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</si>
  <si>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</si>
  <si>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</si>
  <si>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</si>
  <si>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</si>
  <si>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</si>
  <si>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</si>
  <si>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</si>
  <si>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</si>
  <si>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</si>
  <si>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</si>
  <si>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</si>
  <si>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</si>
  <si>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</si>
  <si>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</si>
  <si>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</si>
  <si>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</si>
  <si>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</si>
  <si>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</si>
  <si>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</si>
  <si>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</si>
  <si>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</si>
  <si>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</si>
  <si>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</si>
  <si>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</si>
  <si>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</si>
  <si>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</si>
  <si>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</si>
  <si>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</si>
  <si>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</si>
  <si>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</si>
  <si>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</si>
  <si>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</si>
  <si>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</si>
  <si>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</si>
  <si>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</si>
  <si>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</si>
  <si>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</si>
  <si>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</si>
  <si>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</si>
  <si>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</si>
  <si>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</si>
  <si>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</si>
  <si>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</si>
  <si>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</si>
  <si>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</si>
  <si>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</si>
  <si>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</si>
  <si>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</si>
  <si>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</si>
  <si>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</si>
  <si>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</si>
  <si>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</si>
  <si>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</si>
  <si>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</si>
  <si>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</si>
  <si>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</si>
  <si>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</si>
  <si>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</si>
  <si>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</si>
  <si>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</si>
  <si>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</si>
  <si>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</si>
  <si>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</si>
  <si>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</si>
  <si>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</si>
  <si>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</si>
  <si>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</si>
  <si>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</si>
  <si>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</si>
  <si>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</si>
  <si>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</si>
  <si>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</si>
  <si>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</si>
  <si>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</si>
  <si>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</si>
  <si>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</si>
  <si>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</si>
  <si>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</si>
  <si>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</si>
  <si>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</si>
  <si>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</si>
  <si>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</si>
  <si>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</si>
  <si>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</si>
  <si>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</si>
  <si>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</si>
  <si>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</si>
  <si>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</si>
  <si>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</si>
  <si>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</si>
  <si>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</si>
  <si>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</si>
  <si>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</si>
  <si>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</si>
  <si>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</si>
  <si>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</si>
  <si>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</si>
  <si>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</si>
  <si>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</si>
  <si>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</si>
  <si>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</si>
  <si>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</si>
  <si>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</si>
  <si>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</si>
  <si>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</si>
  <si>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</si>
  <si>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</si>
  <si>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</si>
  <si>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</si>
  <si>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</si>
  <si>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</si>
  <si>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</si>
  <si>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</si>
  <si>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</si>
  <si>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</si>
  <si>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</si>
  <si>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</si>
  <si>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</si>
  <si>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</si>
  <si>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</si>
  <si>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</si>
  <si>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</si>
  <si>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</si>
  <si>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</si>
  <si>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</si>
  <si>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</si>
  <si>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</si>
  <si>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</si>
  <si>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</si>
  <si>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</si>
  <si>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</si>
  <si>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</si>
  <si>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</si>
  <si>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</si>
  <si>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</si>
  <si>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</si>
  <si>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</si>
  <si>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</si>
  <si>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</si>
  <si>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</si>
  <si>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</si>
  <si>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</si>
  <si>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</si>
  <si>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</si>
  <si>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</si>
  <si>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</si>
  <si>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</si>
  <si>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</si>
  <si>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</si>
  <si>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</si>
  <si>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</si>
  <si>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</si>
  <si>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</si>
  <si>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</si>
  <si>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</si>
  <si>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</si>
  <si>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</si>
  <si>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</si>
  <si>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</si>
  <si>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</si>
  <si>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</si>
  <si>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</si>
  <si>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</si>
  <si>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</si>
  <si>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</si>
  <si>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</si>
  <si>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</si>
  <si>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</si>
  <si>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</si>
  <si>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</si>
  <si>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</si>
  <si>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</si>
  <si>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</si>
  <si>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</si>
  <si>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</si>
  <si>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</si>
  <si>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</si>
  <si>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</si>
  <si>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</si>
  <si>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</si>
  <si>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</si>
  <si>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</si>
  <si>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</si>
  <si>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</si>
  <si>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</si>
  <si>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</si>
  <si>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</si>
  <si>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</si>
  <si>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</si>
  <si>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</si>
  <si>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</si>
  <si>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</si>
  <si>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</si>
  <si>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</si>
  <si>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</si>
  <si>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</si>
  <si>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</si>
  <si>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</si>
  <si>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</si>
  <si>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</si>
  <si>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</si>
  <si>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</si>
  <si>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</si>
  <si>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</si>
  <si>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</si>
  <si>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</si>
  <si>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</si>
  <si>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</si>
  <si>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</si>
  <si>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</si>
  <si>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</si>
  <si>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</si>
  <si>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</si>
  <si>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</si>
  <si>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</si>
  <si>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</si>
  <si>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</si>
  <si>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</si>
  <si>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</si>
  <si>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</si>
  <si>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</si>
  <si>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</si>
  <si>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</si>
  <si>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</si>
  <si>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</si>
  <si>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</si>
  <si>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</si>
  <si>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</si>
  <si>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</si>
  <si>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</si>
  <si>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</si>
  <si>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</si>
  <si>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</si>
  <si>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</si>
  <si>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</si>
  <si>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</si>
  <si>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</si>
  <si>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</si>
  <si>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</si>
  <si>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</si>
  <si>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</si>
  <si>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</si>
  <si>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</si>
  <si>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</si>
  <si>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</si>
  <si>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</si>
  <si>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</si>
  <si>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</si>
  <si>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</si>
  <si>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</si>
  <si>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</si>
  <si>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</si>
  <si>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</si>
  <si>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</si>
  <si>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</si>
  <si>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</si>
  <si>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</si>
  <si>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</si>
  <si>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</si>
  <si>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</si>
  <si>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</si>
  <si>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</si>
  <si>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</si>
  <si>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</si>
  <si>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</si>
  <si>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</si>
  <si>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</si>
  <si>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</si>
  <si>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</si>
  <si>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</si>
  <si>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</si>
  <si>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</si>
  <si>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</si>
  <si>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</si>
  <si>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</si>
  <si>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</si>
  <si>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</si>
  <si>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</si>
  <si>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</si>
  <si>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</si>
  <si>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</si>
  <si>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</si>
  <si>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</si>
  <si>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</si>
  <si>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</si>
  <si>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</si>
  <si>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</si>
  <si>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</si>
  <si>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</si>
  <si>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</si>
  <si>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</si>
  <si>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</si>
  <si>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</si>
  <si>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</si>
  <si>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</si>
  <si>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</si>
  <si>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</si>
  <si>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</si>
  <si>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</si>
  <si>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</si>
  <si>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</si>
  <si>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</si>
  <si>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</si>
  <si>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</si>
  <si>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</si>
  <si>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</si>
  <si>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</si>
  <si>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</si>
  <si>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</si>
  <si>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</si>
  <si>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</si>
  <si>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</si>
  <si>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</si>
  <si>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</si>
  <si>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</si>
  <si>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</si>
  <si>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</si>
  <si>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</si>
  <si>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</si>
  <si>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</si>
  <si>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</si>
  <si>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</si>
  <si>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</si>
  <si>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</si>
  <si>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</si>
  <si>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</si>
  <si>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</si>
  <si>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</si>
  <si>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</si>
  <si>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</si>
  <si>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</si>
  <si>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</si>
  <si>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</si>
  <si>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</si>
  <si>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</si>
  <si>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</si>
  <si>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</si>
  <si>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</si>
  <si>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</si>
  <si>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</si>
  <si>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</si>
  <si>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</si>
  <si>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</si>
  <si>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</si>
  <si>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</si>
  <si>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</si>
  <si>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</si>
  <si>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</si>
  <si>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</si>
  <si>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</si>
  <si>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</si>
  <si>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</si>
  <si>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</si>
  <si>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</si>
  <si>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</si>
  <si>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</si>
  <si>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</si>
  <si>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</si>
  <si>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</si>
  <si>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</si>
  <si>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</si>
  <si>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</si>
  <si>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</si>
  <si>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</si>
  <si>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</si>
  <si>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</si>
  <si>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</si>
  <si>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</si>
  <si>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</si>
  <si>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</si>
  <si>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</si>
  <si>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</si>
  <si>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</si>
  <si>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</si>
  <si>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</si>
  <si>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</si>
  <si>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</si>
  <si>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</si>
  <si>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</si>
  <si>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</si>
  <si>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</si>
  <si>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</si>
  <si>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</si>
  <si>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</si>
  <si>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</si>
  <si>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</si>
  <si>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</si>
  <si>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</si>
  <si>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</si>
  <si>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</si>
  <si>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</si>
  <si>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</si>
  <si>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</si>
  <si>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</si>
  <si>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</si>
  <si>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</si>
  <si>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</si>
  <si>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</si>
  <si>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</si>
  <si>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</si>
  <si>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</si>
  <si>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</si>
  <si>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</si>
  <si>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</si>
  <si>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</si>
  <si>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</si>
  <si>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</si>
  <si>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</si>
  <si>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</si>
  <si>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</si>
  <si>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</si>
  <si>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</si>
  <si>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</si>
  <si>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</si>
  <si>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</si>
  <si>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</si>
  <si>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</si>
  <si>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</si>
  <si>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</si>
  <si>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</si>
  <si>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</si>
  <si>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</si>
  <si>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</si>
  <si>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</si>
  <si>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</si>
  <si>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</si>
  <si>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</si>
  <si>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</si>
  <si>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</si>
  <si>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</si>
  <si>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</si>
  <si>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</si>
  <si>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</si>
  <si>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</si>
  <si>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</si>
  <si>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</si>
  <si>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</si>
  <si>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</si>
  <si>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</si>
  <si>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</si>
  <si>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</si>
  <si>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</si>
  <si>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</si>
  <si>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</si>
  <si>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</si>
  <si>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</si>
  <si>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</si>
  <si>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</si>
  <si>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</si>
  <si>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</si>
  <si>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</si>
  <si>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</si>
  <si>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</si>
  <si>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</si>
  <si>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</si>
  <si>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</si>
  <si>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</si>
  <si>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</si>
  <si>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</si>
  <si>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</si>
  <si>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</si>
  <si>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</si>
  <si>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</si>
  <si>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</si>
  <si>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</si>
  <si>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</si>
  <si>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</si>
  <si>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</si>
  <si>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</si>
  <si>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</si>
  <si>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</si>
  <si>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</si>
  <si>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</si>
  <si>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</si>
  <si>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</si>
  <si>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</si>
  <si>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</si>
  <si>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</si>
  <si>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</si>
  <si>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</si>
  <si>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</si>
  <si>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</si>
  <si>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</si>
  <si>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</si>
  <si>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</si>
  <si>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</si>
  <si>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</si>
  <si>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</si>
  <si>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</si>
  <si>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</si>
  <si>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</si>
  <si>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</si>
  <si>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</si>
  <si>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</si>
  <si>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</si>
  <si>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</si>
  <si>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</si>
  <si>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</si>
  <si>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</si>
  <si>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</si>
  <si>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</si>
  <si>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</si>
  <si>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</si>
  <si>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</si>
  <si>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</si>
  <si>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</si>
  <si>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</si>
  <si>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</si>
  <si>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</si>
  <si>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</si>
  <si>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</si>
  <si>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</si>
  <si>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</si>
  <si>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</si>
  <si>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</si>
  <si>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</si>
  <si>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</si>
  <si>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</si>
  <si>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</si>
  <si>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</si>
  <si>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</si>
  <si>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</si>
  <si>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</si>
  <si>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</si>
  <si>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</si>
  <si>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</si>
  <si>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</si>
  <si>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</si>
  <si>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</si>
  <si>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</si>
  <si>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</si>
  <si>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</si>
  <si>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</si>
  <si>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</si>
  <si>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</si>
  <si>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</si>
  <si>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</si>
  <si>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</si>
  <si>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</si>
  <si>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</si>
  <si>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</si>
  <si>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</si>
  <si>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</si>
  <si>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</si>
  <si>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</si>
  <si>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</si>
  <si>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</si>
  <si>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</si>
  <si>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</si>
  <si>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</si>
  <si>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</si>
  <si>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</si>
  <si>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</si>
  <si>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</si>
  <si>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</si>
  <si>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</si>
  <si>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</si>
  <si>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</si>
  <si>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</si>
  <si>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</si>
  <si>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</si>
  <si>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</si>
  <si>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</si>
  <si>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</si>
  <si>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</si>
  <si>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</si>
  <si>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</si>
  <si>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</si>
  <si>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</si>
  <si>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</si>
  <si>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</si>
  <si>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</si>
  <si>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</si>
  <si>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</si>
  <si>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</si>
  <si>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</si>
  <si>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</si>
  <si>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</si>
  <si>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</si>
  <si>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</si>
  <si>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</si>
  <si>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</si>
  <si>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</si>
  <si>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</si>
  <si>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</si>
  <si>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</si>
  <si>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</si>
  <si>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</si>
  <si>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</si>
  <si>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</si>
  <si>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</si>
  <si>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</si>
  <si>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</si>
  <si>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</si>
  <si>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</si>
  <si>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</si>
  <si>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</si>
  <si>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</si>
  <si>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</si>
  <si>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</si>
  <si>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</si>
  <si>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</si>
  <si>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</si>
  <si>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</si>
  <si>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</si>
  <si>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</si>
  <si>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</si>
  <si>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</si>
  <si>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</si>
  <si>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</si>
  <si>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</si>
  <si>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</si>
  <si>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</si>
  <si>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</si>
  <si>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</si>
  <si>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</si>
  <si>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</si>
  <si>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</si>
  <si>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</si>
  <si>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</si>
  <si>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</si>
  <si>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</si>
  <si>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</si>
  <si>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</si>
  <si>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</si>
  <si>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</si>
  <si>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</si>
  <si>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</si>
  <si>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</si>
  <si>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</si>
  <si>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</si>
  <si>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</si>
  <si>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</si>
  <si>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</si>
  <si>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</si>
  <si>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</si>
  <si>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</si>
  <si>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</si>
  <si>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</si>
  <si>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</si>
  <si>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</si>
  <si>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</si>
  <si>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</si>
  <si>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</si>
  <si>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</si>
  <si>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</si>
  <si>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</si>
  <si>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</si>
  <si>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</si>
  <si>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</si>
  <si>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</si>
  <si>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</si>
  <si>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</si>
  <si>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</si>
  <si>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</si>
  <si>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</si>
  <si>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</si>
  <si>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</si>
  <si>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</si>
  <si>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</si>
  <si>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</si>
  <si>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</si>
  <si>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</si>
  <si>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</si>
  <si>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</si>
  <si>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</si>
  <si>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</si>
  <si>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</si>
  <si>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</si>
  <si>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</si>
  <si>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</si>
  <si>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</si>
  <si>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</si>
  <si>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</si>
  <si>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</si>
  <si>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</si>
  <si>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</si>
  <si>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</si>
  <si>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</si>
  <si>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</si>
  <si>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</si>
  <si>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</si>
  <si>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</si>
  <si>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</si>
  <si>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</si>
  <si>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</si>
  <si>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</si>
  <si>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</si>
  <si>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</si>
  <si>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</si>
  <si>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</si>
  <si>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</si>
  <si>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</si>
  <si>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</si>
  <si>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</si>
  <si>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</si>
  <si>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</si>
  <si>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</si>
  <si>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</si>
  <si>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</si>
  <si>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</si>
  <si>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</si>
  <si>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</si>
  <si>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</si>
  <si>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</si>
  <si>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</si>
  <si>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</si>
  <si>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</si>
  <si>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</si>
  <si>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</si>
  <si>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</si>
  <si>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</si>
  <si>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</si>
  <si>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</si>
  <si>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</si>
  <si>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</si>
  <si>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</si>
  <si>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</si>
  <si>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</si>
  <si>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</si>
  <si>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</si>
  <si>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</si>
  <si>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</si>
  <si>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</si>
  <si>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</si>
  <si>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</si>
  <si>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</si>
  <si>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</si>
  <si>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</si>
  <si>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</si>
  <si>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</si>
  <si>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</si>
  <si>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</si>
  <si>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</si>
  <si>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</si>
  <si>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</si>
  <si>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</si>
  <si>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</si>
  <si>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</si>
  <si>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</si>
  <si>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</si>
  <si>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</si>
  <si>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</si>
  <si>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</si>
  <si>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</si>
  <si>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</si>
  <si>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</si>
  <si>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</si>
  <si>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</si>
  <si>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</si>
  <si>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</si>
  <si>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</si>
  <si>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</si>
  <si>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</si>
  <si>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</si>
  <si>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</si>
  <si>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</si>
  <si>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</si>
  <si>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</si>
  <si>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</si>
  <si>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</si>
  <si>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</si>
  <si>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</si>
  <si>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</si>
  <si>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</si>
  <si>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</si>
  <si>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</si>
  <si>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</si>
  <si>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</si>
  <si>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</si>
  <si>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</si>
  <si>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</si>
  <si>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</si>
  <si>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</si>
  <si>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</si>
  <si>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</si>
  <si>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</si>
  <si>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</si>
  <si>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</si>
  <si>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</si>
  <si>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</si>
  <si>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</si>
  <si>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</si>
  <si>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</si>
  <si>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</si>
  <si>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</si>
  <si>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</si>
  <si>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</si>
  <si>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</si>
  <si>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</si>
  <si>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</si>
  <si>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</si>
  <si>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</si>
  <si>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</si>
  <si>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</si>
  <si>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</si>
  <si>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</si>
  <si>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</si>
  <si>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</si>
  <si>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</si>
  <si>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</si>
  <si>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</si>
  <si>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</si>
  <si>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</si>
  <si>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</si>
  <si>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</si>
  <si>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</si>
  <si>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</si>
  <si>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</si>
  <si>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</si>
  <si>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</si>
  <si>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</si>
  <si>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</si>
  <si>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</si>
  <si>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</si>
  <si>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</si>
  <si>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</si>
  <si>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</si>
  <si>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</si>
  <si>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</si>
  <si>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</si>
  <si>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</si>
  <si>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</si>
  <si>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</si>
  <si>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</si>
  <si>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</si>
  <si>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</si>
  <si>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</si>
  <si>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</si>
  <si>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</si>
  <si>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</si>
  <si>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</si>
  <si>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</si>
  <si>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</si>
  <si>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</si>
  <si>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</si>
  <si>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</si>
  <si>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</si>
  <si>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</si>
  <si>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</si>
  <si>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</si>
  <si>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</si>
  <si>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</si>
  <si>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</si>
  <si>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</si>
  <si>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</si>
  <si>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</si>
  <si>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</si>
  <si>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</si>
  <si>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</si>
  <si>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</si>
  <si>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</si>
  <si>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</si>
  <si>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</si>
  <si>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</si>
  <si>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</si>
  <si>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</si>
  <si>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</si>
  <si>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</si>
  <si>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</si>
  <si>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</si>
  <si>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</si>
  <si>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</si>
  <si>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</si>
  <si>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</si>
  <si>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</si>
  <si>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</si>
  <si>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</si>
  <si>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</si>
  <si>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</si>
  <si>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</si>
  <si>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</si>
  <si>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</si>
  <si>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</si>
  <si>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</si>
  <si>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</si>
  <si>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</si>
  <si>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</si>
  <si>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</si>
  <si>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</si>
  <si>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</si>
  <si>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</si>
  <si>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</si>
  <si>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</si>
  <si>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</si>
  <si>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</si>
  <si>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</si>
  <si>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</si>
  <si>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</si>
  <si>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</si>
  <si>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</si>
  <si>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</si>
  <si>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</si>
  <si>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</si>
  <si>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</si>
  <si>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</si>
  <si>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</si>
  <si>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</si>
  <si>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</si>
  <si>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</si>
  <si>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</si>
  <si>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</si>
  <si>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</si>
  <si>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</si>
  <si>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</si>
  <si>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</si>
  <si>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</si>
  <si>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</si>
  <si>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</si>
  <si>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</si>
  <si>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</si>
  <si>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</si>
  <si>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</si>
  <si>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</si>
  <si>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</si>
  <si>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</si>
  <si>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</si>
  <si>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</si>
  <si>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</si>
  <si>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</si>
  <si>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</si>
  <si>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</si>
  <si>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</si>
  <si>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</si>
  <si>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</si>
  <si>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</si>
  <si>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</si>
  <si>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</si>
  <si>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</si>
  <si>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</si>
  <si>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</si>
  <si>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</si>
  <si>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</si>
  <si>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</si>
  <si>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</si>
  <si>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</si>
  <si>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</si>
  <si>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</si>
  <si>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</si>
  <si>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</si>
  <si>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</si>
  <si>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</si>
  <si>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</si>
  <si>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</si>
  <si>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</si>
  <si>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</si>
  <si>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</si>
  <si>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</si>
  <si>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</si>
  <si>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</si>
  <si>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</si>
  <si>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</si>
  <si>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</si>
  <si>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</si>
  <si>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</si>
  <si>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</si>
  <si>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</si>
  <si>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</si>
  <si>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</si>
  <si>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</si>
  <si>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</si>
  <si>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</si>
  <si>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</si>
  <si>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</si>
  <si>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</si>
  <si>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</si>
  <si>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</si>
  <si>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</si>
  <si>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</si>
  <si>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</si>
  <si>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</si>
  <si>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</si>
  <si>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</si>
  <si>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</si>
  <si>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</si>
  <si>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</si>
  <si>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</si>
  <si>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</si>
  <si>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</si>
  <si>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</si>
  <si>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</si>
  <si>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</si>
  <si>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</si>
  <si>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</si>
  <si>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</si>
  <si>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</si>
  <si>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</si>
  <si>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</si>
  <si>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</si>
  <si>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</si>
  <si>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</si>
  <si>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</si>
  <si>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</si>
  <si>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</si>
  <si>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</si>
  <si>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</si>
  <si>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</si>
  <si>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</si>
  <si>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</si>
  <si>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</si>
  <si>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</si>
  <si>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</si>
  <si>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</si>
  <si>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</si>
  <si>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</si>
  <si>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</si>
  <si>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</si>
  <si>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</si>
  <si>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</si>
  <si>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</si>
  <si>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</si>
  <si>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</si>
  <si>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</si>
  <si>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</si>
  <si>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</si>
  <si>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</si>
  <si>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</si>
  <si>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</si>
  <si>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</si>
  <si>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</si>
  <si>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</si>
  <si>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</si>
  <si>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</si>
  <si>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</si>
  <si>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</si>
  <si>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</si>
  <si>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</si>
  <si>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</si>
  <si>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</si>
  <si>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</si>
  <si>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</si>
  <si>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</si>
  <si>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</si>
  <si>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</si>
  <si>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</si>
  <si>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</si>
  <si>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</si>
  <si>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</si>
  <si>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</si>
  <si>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</si>
  <si>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</si>
  <si>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</si>
  <si>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</si>
  <si>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</si>
  <si>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</si>
  <si>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</si>
  <si>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</si>
  <si>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</si>
  <si>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</si>
  <si>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</si>
  <si>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</si>
  <si>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</si>
  <si>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</si>
  <si>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</si>
  <si>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</si>
  <si>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</si>
  <si>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</si>
  <si>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</si>
  <si>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</si>
  <si>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</si>
  <si>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</si>
  <si>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</si>
  <si>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</si>
  <si>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</si>
  <si>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</si>
  <si>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</si>
  <si>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</si>
  <si>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</si>
  <si>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</si>
  <si>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</si>
  <si>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</si>
  <si>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</si>
  <si>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</si>
  <si>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</si>
  <si>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</si>
  <si>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</si>
  <si>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</si>
  <si>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</si>
  <si>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</si>
  <si>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</si>
  <si>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</si>
  <si>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</si>
  <si>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</si>
  <si>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</si>
  <si>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</si>
  <si>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</si>
  <si>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</si>
  <si>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</si>
  <si>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</si>
  <si>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</si>
  <si>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</si>
  <si>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</si>
  <si>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</si>
  <si>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</si>
  <si>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</si>
  <si>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</si>
  <si>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</si>
  <si>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</si>
  <si>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</si>
  <si>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</si>
  <si>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</si>
  <si>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</si>
  <si>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</si>
  <si>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</si>
  <si>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</si>
  <si>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</si>
  <si>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</si>
  <si>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</si>
  <si>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</si>
  <si>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</si>
  <si>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</si>
  <si>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</si>
  <si>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</si>
  <si>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</si>
  <si>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</si>
  <si>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</si>
  <si>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</si>
  <si>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</si>
  <si>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</si>
  <si>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</si>
  <si>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</si>
  <si>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</si>
  <si>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</si>
  <si>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</si>
  <si>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</si>
  <si>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</si>
  <si>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</si>
  <si>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</si>
  <si>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</si>
  <si>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</si>
  <si>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</si>
  <si>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</si>
  <si>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</si>
  <si>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</si>
  <si>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</si>
  <si>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</si>
  <si>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</si>
  <si>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</si>
  <si>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</si>
  <si>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</si>
  <si>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</si>
  <si>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</si>
  <si>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</si>
  <si>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</si>
  <si>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</si>
  <si>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</si>
  <si>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</si>
  <si>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</si>
  <si>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</si>
  <si>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</si>
  <si>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</si>
  <si>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</si>
  <si>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</si>
  <si>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</si>
  <si>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</si>
  <si>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</si>
  <si>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</si>
  <si>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</si>
  <si>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</si>
  <si>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</si>
  <si>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</si>
  <si>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</si>
  <si>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</si>
  <si>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</si>
  <si>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</si>
  <si>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</si>
  <si>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</si>
  <si>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</si>
  <si>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</si>
  <si>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</si>
  <si>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</si>
  <si>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</si>
  <si>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</si>
  <si>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</si>
  <si>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</si>
  <si>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</si>
  <si>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</si>
  <si>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</si>
  <si>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</si>
  <si>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</si>
  <si>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</si>
  <si>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</si>
  <si>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</si>
  <si>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</si>
  <si>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</si>
  <si>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</si>
  <si>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</si>
  <si>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</si>
  <si>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</si>
  <si>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</si>
  <si>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</si>
  <si>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</si>
  <si>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</si>
  <si>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</si>
  <si>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</si>
  <si>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</si>
  <si>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</si>
  <si>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</si>
  <si>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</si>
  <si>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</si>
  <si>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</si>
  <si>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</si>
  <si>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</si>
  <si>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</si>
  <si>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</si>
  <si>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</si>
  <si>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</si>
  <si>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</si>
  <si>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</si>
  <si>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</si>
  <si>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</si>
  <si>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</si>
  <si>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</si>
  <si>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</si>
  <si>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</si>
  <si>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</si>
  <si>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</si>
  <si>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</si>
  <si>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</si>
  <si>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</si>
  <si>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</si>
  <si>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</si>
  <si>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</si>
  <si>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</si>
  <si>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</si>
  <si>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</si>
  <si>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</si>
  <si>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</si>
  <si>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</si>
  <si>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</si>
  <si>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</si>
  <si>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</si>
  <si>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</si>
  <si>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</si>
  <si>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</si>
  <si>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</si>
  <si>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</si>
  <si>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</si>
  <si>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</si>
  <si>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</si>
  <si>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</si>
  <si>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</si>
  <si>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</si>
  <si>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</si>
  <si>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</si>
  <si>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</si>
  <si>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</si>
  <si>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</si>
  <si>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</si>
  <si>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</si>
  <si>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</si>
  <si>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</si>
  <si>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</si>
  <si>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</si>
  <si>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</si>
  <si>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</si>
  <si>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</si>
  <si>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</si>
  <si>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</si>
  <si>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</si>
  <si>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</si>
  <si>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</si>
  <si>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</si>
  <si>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</si>
  <si>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</si>
  <si>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</si>
  <si>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</si>
  <si>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</si>
  <si>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</si>
  <si>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</si>
  <si>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</si>
  <si>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</si>
  <si>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</si>
  <si>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</si>
  <si>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</si>
  <si>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</si>
  <si>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</si>
  <si>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</si>
  <si>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</si>
  <si>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</si>
  <si>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</si>
  <si>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</si>
  <si>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</si>
  <si>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</si>
  <si>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</si>
  <si>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</si>
  <si>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</si>
  <si>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</si>
  <si>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</si>
  <si>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</si>
  <si>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</si>
  <si>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</si>
  <si>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</si>
  <si>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</si>
  <si>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</si>
  <si>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</si>
  <si>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</si>
  <si>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</si>
  <si>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</si>
  <si>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</si>
  <si>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</si>
  <si>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</si>
  <si>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</si>
  <si>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</si>
  <si>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</si>
  <si>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</si>
  <si>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</si>
  <si>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</si>
  <si>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</si>
  <si>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</si>
  <si>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</si>
  <si>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</si>
  <si>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</si>
  <si>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</si>
  <si>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</si>
  <si>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</si>
  <si>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</si>
  <si>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</si>
  <si>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</si>
  <si>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</si>
  <si>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</si>
  <si>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</si>
  <si>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</si>
  <si>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</si>
  <si>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</si>
  <si>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</si>
  <si>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</si>
  <si>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</si>
  <si>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</si>
  <si>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</si>
  <si>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</si>
  <si>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</si>
  <si>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</si>
  <si>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</si>
  <si>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</si>
  <si>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</si>
  <si>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</si>
  <si>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</si>
  <si>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</si>
  <si>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</si>
  <si>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</si>
  <si>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</si>
  <si>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</si>
  <si>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</si>
  <si>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</si>
  <si>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</si>
  <si>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</si>
  <si>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</si>
  <si>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</si>
  <si>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</si>
  <si>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</si>
  <si>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</si>
  <si>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</si>
  <si>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</si>
  <si>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</si>
  <si>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</si>
  <si>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</si>
  <si>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</si>
  <si>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</si>
  <si>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</si>
  <si>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</si>
  <si>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</si>
  <si>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</si>
  <si>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</si>
  <si>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</si>
  <si>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</si>
  <si>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</si>
  <si>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</si>
  <si>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</si>
  <si>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</si>
  <si>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</si>
  <si>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</si>
  <si>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</si>
  <si>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</si>
  <si>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</si>
  <si>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</si>
  <si>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</si>
  <si>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</si>
  <si>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</si>
  <si>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</si>
  <si>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</si>
  <si>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</si>
  <si>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</si>
  <si>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</si>
  <si>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</si>
  <si>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</si>
  <si>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</si>
  <si>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</si>
  <si>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</si>
  <si>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</si>
  <si>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</si>
  <si>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</si>
  <si>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</si>
  <si>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</si>
  <si>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</si>
  <si>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</si>
  <si>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</si>
  <si>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</si>
  <si>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</si>
  <si>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</si>
  <si>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</si>
  <si>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</si>
  <si>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</si>
  <si>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</si>
  <si>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</si>
  <si>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</si>
  <si>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</si>
  <si>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</si>
  <si>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</si>
  <si>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</si>
  <si>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</si>
  <si>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</si>
  <si>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</si>
  <si>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</si>
  <si>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</si>
  <si>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</si>
  <si>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</si>
  <si>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</si>
  <si>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</si>
  <si>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</si>
  <si>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</si>
  <si>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</si>
  <si>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</si>
  <si>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</si>
  <si>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</si>
  <si>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</si>
  <si>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</si>
  <si>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</si>
  <si>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</si>
  <si>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</si>
  <si>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</si>
  <si>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</si>
  <si>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</si>
  <si>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</si>
  <si>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</si>
  <si>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</si>
  <si>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</si>
  <si>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</si>
  <si>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</si>
  <si>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</si>
  <si>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</si>
  <si>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</si>
  <si>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</si>
  <si>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</si>
  <si>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</si>
  <si>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</si>
  <si>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</si>
  <si>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</si>
  <si>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</si>
  <si>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</si>
  <si>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</si>
  <si>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</si>
  <si>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</si>
  <si>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</si>
  <si>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</si>
  <si>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</si>
  <si>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</si>
  <si>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</si>
  <si>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</si>
  <si>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</si>
  <si>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</si>
  <si>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</si>
  <si>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</si>
  <si>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</si>
  <si>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</si>
  <si>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</si>
  <si>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</si>
  <si>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</si>
  <si>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</si>
  <si>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</si>
  <si>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</si>
  <si>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</si>
  <si>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</si>
  <si>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</si>
  <si>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</si>
  <si>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</si>
  <si>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</si>
  <si>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</si>
  <si>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</si>
  <si>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</si>
  <si>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</si>
  <si>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</si>
  <si>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</si>
  <si>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</si>
  <si>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</si>
  <si>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</si>
  <si>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</si>
  <si>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</si>
  <si>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</si>
  <si>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</si>
  <si>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</si>
  <si>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</si>
  <si>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</si>
  <si>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</si>
  <si>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</si>
  <si>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</si>
  <si>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</si>
  <si>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</si>
  <si>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</si>
  <si>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</si>
  <si>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</si>
  <si>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</si>
  <si>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</si>
  <si>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</si>
  <si>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</si>
  <si>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</si>
  <si>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</si>
  <si>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</si>
  <si>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</si>
  <si>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</si>
  <si>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</si>
  <si>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</si>
  <si>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</si>
  <si>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</si>
  <si>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</si>
  <si>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</si>
  <si>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</si>
  <si>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</si>
  <si>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</si>
  <si>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</si>
  <si>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</si>
  <si>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</si>
  <si>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</si>
  <si>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</si>
  <si>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</si>
  <si>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</si>
  <si>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</si>
  <si>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</si>
  <si>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</si>
  <si>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</si>
  <si>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</si>
  <si>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</si>
  <si>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</si>
  <si>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</si>
  <si>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</si>
  <si>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</si>
  <si>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</si>
  <si>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</si>
  <si>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</si>
  <si>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</si>
  <si>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</si>
  <si>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</si>
  <si>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</si>
  <si>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</si>
  <si>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</si>
  <si>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</si>
  <si>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</si>
  <si>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</si>
  <si>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</si>
  <si>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</si>
  <si>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</si>
  <si>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</si>
  <si>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</si>
  <si>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</si>
  <si>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</si>
  <si>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</si>
  <si>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</si>
  <si>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</si>
  <si>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</si>
  <si>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</si>
  <si>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</si>
  <si>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</si>
  <si>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</si>
  <si>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</si>
  <si>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</si>
  <si>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</si>
  <si>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</si>
  <si>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</si>
  <si>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</si>
  <si>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</si>
  <si>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</si>
  <si>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</si>
  <si>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</si>
  <si>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</si>
  <si>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</si>
  <si>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</si>
  <si>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</si>
  <si>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</si>
  <si>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</si>
  <si>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</si>
  <si>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</si>
  <si>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</si>
  <si>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</si>
  <si>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</si>
  <si>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</si>
  <si>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</si>
  <si>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</si>
  <si>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</si>
  <si>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</si>
  <si>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</si>
  <si>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</si>
  <si>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</si>
  <si>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</si>
  <si>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</si>
  <si>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</si>
  <si>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</si>
  <si>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</si>
  <si>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</si>
  <si>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</si>
  <si>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</si>
  <si>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</si>
  <si>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</si>
  <si>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</si>
  <si>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</si>
  <si>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</si>
  <si>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</si>
  <si>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</si>
  <si>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</si>
  <si>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</si>
  <si>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</si>
  <si>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</si>
  <si>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</si>
  <si>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</si>
  <si>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</si>
  <si>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</si>
  <si>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</si>
  <si>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</si>
  <si>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</si>
  <si>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</si>
  <si>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</si>
  <si>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</si>
  <si>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</si>
  <si>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</si>
  <si>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</si>
  <si>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</si>
  <si>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</si>
  <si>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</si>
  <si>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</si>
  <si>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</si>
  <si>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</si>
  <si>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</si>
  <si>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</si>
  <si>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</si>
  <si>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</si>
  <si>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</si>
  <si>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</si>
  <si>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</si>
  <si>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</si>
  <si>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</si>
  <si>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</si>
  <si>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</si>
  <si>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</si>
  <si>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</si>
  <si>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</si>
  <si>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</si>
  <si>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</si>
  <si>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</si>
  <si>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</si>
  <si>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</si>
  <si>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</si>
  <si>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</si>
  <si>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</si>
  <si>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</si>
  <si>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</si>
  <si>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</si>
  <si>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</si>
  <si>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</si>
  <si>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</si>
  <si>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</si>
  <si>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</si>
  <si>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</si>
  <si>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</si>
  <si>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</si>
  <si>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</si>
  <si>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</si>
  <si>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</si>
  <si>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</si>
  <si>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</si>
  <si>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</si>
  <si>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</si>
  <si>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</si>
  <si>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</si>
  <si>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</si>
  <si>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</si>
  <si>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</si>
  <si>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</si>
  <si>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</si>
  <si>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</si>
  <si>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</si>
  <si>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</si>
  <si>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</si>
  <si>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</si>
  <si>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</si>
  <si>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</si>
  <si>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</si>
  <si>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</si>
  <si>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</si>
  <si>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</si>
  <si>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</si>
  <si>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</si>
  <si>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</si>
  <si>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</si>
  <si>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</si>
  <si>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</si>
  <si>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</si>
  <si>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</si>
  <si>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</si>
  <si>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</si>
  <si>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</si>
  <si>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</si>
  <si>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</si>
  <si>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</si>
  <si>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</si>
  <si>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</si>
  <si>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</si>
  <si>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</si>
  <si>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</si>
  <si>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</si>
  <si>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</si>
  <si>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</si>
  <si>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</si>
  <si>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</si>
  <si>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</si>
  <si>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</si>
  <si>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</si>
  <si>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</si>
  <si>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</si>
  <si>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</si>
  <si>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</si>
  <si>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</si>
  <si>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</si>
  <si>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</si>
  <si>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</si>
  <si>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</si>
  <si>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</si>
  <si>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</si>
  <si>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</si>
  <si>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</si>
  <si>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</si>
  <si>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</si>
  <si>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</si>
  <si>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</si>
  <si>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</si>
  <si>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</si>
  <si>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</si>
  <si>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</si>
  <si>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</si>
  <si>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</si>
  <si>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</si>
  <si>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</si>
  <si>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</si>
  <si>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</si>
  <si>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</si>
  <si>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</si>
  <si>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</si>
  <si>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</si>
  <si>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</si>
  <si>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</si>
  <si>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</si>
  <si>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</si>
  <si>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</si>
  <si>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</si>
  <si>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</si>
  <si>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</si>
  <si>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</si>
  <si>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</si>
  <si>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</si>
  <si>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</si>
  <si>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</si>
  <si>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</si>
  <si>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</si>
  <si>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</si>
  <si>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</si>
  <si>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</si>
  <si>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</si>
  <si>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</si>
  <si>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</si>
  <si>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</si>
  <si>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</si>
  <si>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</si>
  <si>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</si>
  <si>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</si>
  <si>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</si>
  <si>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</si>
  <si>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</si>
  <si>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</si>
  <si>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</si>
  <si>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</si>
  <si>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</si>
  <si>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</si>
  <si>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</si>
  <si>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</si>
  <si>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</si>
  <si>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</si>
  <si>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</si>
  <si>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</si>
  <si>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</si>
  <si>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</si>
  <si>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</si>
  <si>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</si>
  <si>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</si>
  <si>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</si>
  <si>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</si>
  <si>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</si>
  <si>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</si>
  <si>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</si>
  <si>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</si>
  <si>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</si>
  <si>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</si>
  <si>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</si>
  <si>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</si>
  <si>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</si>
  <si>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</si>
  <si>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</si>
  <si>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</si>
  <si>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</si>
  <si>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</si>
  <si>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</si>
  <si>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</si>
  <si>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</si>
  <si>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</si>
  <si>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</si>
  <si>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</si>
  <si>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</si>
  <si>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</si>
  <si>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</si>
  <si>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</si>
  <si>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</si>
  <si>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</si>
  <si>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</si>
  <si>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</si>
  <si>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</si>
  <si>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</si>
  <si>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</si>
  <si>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</si>
  <si>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</si>
  <si>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</si>
  <si>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</si>
  <si>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</si>
  <si>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</si>
  <si>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</si>
  <si>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</si>
  <si>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</si>
  <si>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</si>
  <si>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</si>
  <si>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</si>
  <si>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</si>
  <si>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</si>
  <si>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</si>
  <si>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</si>
  <si>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</si>
  <si>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</si>
  <si>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</si>
  <si>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</si>
  <si>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</si>
  <si>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</si>
  <si>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</si>
  <si>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</si>
  <si>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</si>
  <si>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</si>
  <si>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</si>
  <si>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</si>
  <si>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</si>
  <si>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</si>
  <si>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</si>
  <si>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</si>
  <si>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</si>
  <si>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</si>
  <si>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</si>
  <si>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</si>
  <si>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</si>
  <si>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</si>
  <si>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</si>
  <si>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</si>
  <si>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</si>
  <si>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</si>
  <si>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</si>
  <si>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</si>
  <si>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</si>
  <si>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</si>
  <si>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</si>
  <si>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</si>
  <si>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</si>
  <si>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</si>
  <si>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</si>
  <si>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</si>
  <si>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</si>
  <si>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</si>
  <si>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</si>
  <si>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</si>
  <si>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</si>
  <si>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</si>
  <si>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</si>
  <si>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</si>
  <si>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</si>
  <si>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</si>
  <si>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</si>
  <si>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</si>
  <si>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</si>
  <si>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</si>
  <si>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</si>
  <si>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</si>
  <si>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</si>
  <si>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</si>
  <si>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</si>
  <si>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</si>
  <si>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</si>
  <si>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</si>
  <si>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</si>
  <si>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</si>
  <si>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</si>
  <si>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</si>
  <si>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</si>
  <si>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</si>
  <si>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</si>
  <si>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</si>
  <si>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</si>
  <si>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</si>
  <si>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</si>
  <si>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</si>
  <si>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</si>
  <si>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</si>
  <si>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</si>
  <si>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</si>
  <si>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</si>
  <si>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</si>
  <si>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</si>
  <si>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</si>
  <si>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</si>
  <si>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</si>
  <si>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</si>
  <si>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</si>
  <si>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</si>
  <si>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</si>
  <si>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</si>
  <si>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</si>
  <si>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</si>
  <si>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</si>
  <si>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</si>
  <si>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</si>
  <si>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</si>
  <si>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</si>
  <si>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</si>
  <si>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</si>
  <si>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</si>
  <si>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</si>
  <si>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</si>
  <si>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</si>
  <si>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</si>
  <si>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</si>
  <si>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</si>
  <si>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</si>
  <si>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</si>
  <si>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</si>
  <si>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</si>
  <si>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</si>
  <si>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</si>
  <si>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</si>
  <si>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</si>
  <si>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</si>
  <si>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</si>
  <si>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</si>
  <si>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</si>
  <si>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</si>
  <si>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</si>
  <si>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</si>
  <si>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</si>
  <si>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</si>
  <si>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</si>
  <si>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</si>
  <si>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</si>
  <si>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</si>
  <si>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</si>
  <si>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</si>
  <si>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</si>
  <si>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</si>
  <si>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</si>
  <si>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</si>
  <si>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</si>
  <si>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</si>
  <si>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</si>
  <si>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</si>
  <si>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</si>
  <si>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</si>
  <si>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</si>
  <si>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</si>
  <si>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</si>
  <si>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</si>
  <si>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</si>
  <si>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</si>
  <si>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</si>
  <si>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</si>
  <si>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</si>
  <si>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</si>
  <si>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</si>
  <si>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</si>
  <si>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</si>
  <si>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</si>
  <si>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</si>
  <si>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</si>
  <si>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</si>
  <si>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</si>
  <si>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</si>
  <si>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</si>
  <si>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</si>
  <si>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</si>
  <si>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</si>
  <si>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</si>
  <si>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</si>
  <si>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</si>
  <si>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</si>
  <si>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</si>
  <si>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</si>
  <si>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</si>
  <si>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</si>
  <si>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</si>
  <si>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</si>
  <si>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</si>
  <si>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</si>
  <si>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</si>
  <si>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</si>
  <si>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</si>
  <si>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</si>
  <si>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</si>
  <si>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</si>
  <si>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</si>
  <si>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</si>
  <si>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</si>
  <si>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</si>
  <si>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</si>
  <si>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</si>
  <si>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</si>
  <si>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</si>
  <si>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</si>
  <si>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</si>
  <si>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</si>
  <si>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</si>
  <si>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</si>
  <si>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</si>
  <si>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</si>
  <si>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</si>
  <si>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</si>
  <si>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</si>
  <si>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</si>
  <si>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</si>
  <si>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</si>
  <si>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</si>
  <si>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</si>
  <si>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</si>
  <si>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</si>
  <si>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</si>
  <si>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</si>
  <si>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</si>
  <si>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</si>
  <si>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</si>
  <si>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</si>
  <si>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</si>
  <si>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</si>
  <si>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</si>
  <si>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</si>
  <si>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</si>
  <si>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</si>
  <si>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</si>
  <si>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</si>
  <si>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</si>
  <si>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</si>
  <si>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</si>
  <si>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</si>
  <si>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</si>
  <si>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</si>
  <si>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</si>
  <si>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</si>
  <si>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</si>
  <si>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</si>
  <si>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</si>
  <si>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</si>
  <si>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</si>
  <si>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</si>
  <si>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</si>
  <si>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</si>
  <si>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</si>
  <si>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</si>
  <si>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</si>
  <si>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</si>
  <si>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</si>
  <si>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</si>
  <si>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</si>
  <si>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</si>
  <si>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</si>
  <si>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</si>
  <si>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</si>
  <si>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</si>
  <si>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</si>
  <si>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</si>
  <si>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</si>
  <si>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</si>
  <si>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</si>
  <si>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</si>
  <si>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</si>
  <si>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</si>
  <si>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</si>
  <si>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</si>
  <si>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</si>
  <si>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</si>
  <si>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</si>
  <si>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</si>
  <si>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</si>
  <si>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</si>
  <si>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</si>
  <si>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</si>
  <si>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</si>
  <si>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</si>
  <si>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</si>
  <si>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</si>
  <si>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</si>
  <si>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</si>
  <si>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</si>
  <si>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</si>
  <si>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</si>
  <si>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</si>
  <si>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</si>
  <si>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</si>
  <si>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</si>
  <si>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</si>
  <si>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</si>
  <si>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</si>
  <si>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</si>
  <si>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</si>
  <si>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</si>
  <si>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</si>
  <si>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</si>
  <si>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</si>
  <si>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</si>
  <si>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</si>
  <si>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</si>
  <si>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</si>
  <si>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</si>
  <si>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</si>
  <si>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</si>
  <si>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</si>
  <si>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</si>
  <si>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</si>
  <si>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</si>
  <si>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</si>
  <si>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</si>
  <si>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</si>
  <si>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</si>
  <si>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</si>
  <si>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</si>
  <si>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</si>
  <si>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</si>
  <si>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</si>
  <si>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</si>
  <si>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</si>
  <si>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</si>
  <si>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</si>
  <si>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</si>
  <si>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</si>
  <si>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</si>
  <si>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</si>
  <si>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</si>
  <si>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</si>
  <si>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</si>
  <si>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</si>
  <si>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</si>
  <si>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</si>
  <si>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</si>
  <si>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</si>
  <si>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</si>
  <si>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</si>
  <si>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</si>
  <si>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</si>
  <si>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</si>
  <si>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</si>
  <si>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</si>
  <si>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</si>
  <si>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</si>
  <si>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</si>
  <si>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</si>
  <si>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</si>
  <si>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</si>
  <si>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</si>
  <si>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</si>
  <si>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</si>
  <si>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</si>
  <si>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</si>
  <si>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</si>
  <si>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</si>
  <si>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</si>
  <si>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</si>
  <si>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</si>
  <si>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</si>
  <si>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</si>
  <si>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</si>
  <si>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</si>
  <si>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</si>
  <si>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</si>
  <si>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</si>
  <si>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</si>
  <si>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</si>
  <si>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</si>
  <si>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</si>
  <si>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</si>
  <si>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</si>
  <si>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</si>
  <si>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</si>
  <si>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</si>
  <si>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</si>
  <si>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</si>
  <si>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</si>
  <si>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</si>
  <si>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</si>
  <si>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</si>
  <si>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</si>
  <si>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</si>
  <si>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</si>
  <si>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</si>
  <si>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</si>
  <si>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</si>
  <si>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</si>
  <si>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</si>
  <si>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</si>
  <si>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</si>
  <si>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</si>
  <si>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</si>
  <si>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</si>
  <si>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</si>
  <si>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</si>
  <si>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</si>
  <si>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</si>
  <si>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</si>
  <si>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</si>
  <si>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</si>
  <si>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</si>
  <si>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</si>
  <si>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</si>
  <si>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</si>
  <si>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</si>
  <si>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</si>
  <si>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</si>
  <si>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</si>
  <si>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</si>
  <si>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</si>
  <si>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</si>
  <si>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</si>
  <si>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</si>
  <si>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</si>
  <si>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</si>
  <si>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</si>
  <si>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</si>
  <si>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</si>
  <si>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</si>
  <si>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</si>
  <si>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</si>
  <si>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</si>
  <si>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</si>
  <si>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</si>
  <si>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</si>
  <si>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</si>
  <si>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</si>
  <si>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</si>
  <si>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</si>
  <si>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</si>
  <si>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</si>
  <si>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</si>
  <si>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</si>
  <si>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</si>
  <si>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</si>
  <si>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</si>
  <si>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</si>
  <si>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</si>
  <si>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</si>
  <si>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</si>
  <si>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</si>
  <si>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</si>
  <si>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</si>
  <si>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</si>
  <si>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</si>
  <si>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</si>
  <si>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</si>
  <si>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</si>
  <si>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</si>
  <si>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</si>
  <si>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</si>
  <si>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</si>
  <si>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</si>
  <si>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</si>
  <si>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</si>
  <si>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</si>
  <si>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</si>
  <si>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</si>
  <si>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</si>
  <si>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</si>
  <si>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</si>
  <si>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</si>
  <si>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</si>
  <si>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</si>
  <si>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</si>
  <si>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</si>
  <si>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</si>
  <si>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</si>
  <si>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</si>
  <si>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</si>
  <si>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</si>
  <si>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</si>
  <si>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</si>
  <si>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</si>
  <si>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</si>
  <si>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</si>
  <si>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</si>
  <si>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</si>
  <si>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</si>
  <si>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</si>
  <si>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</si>
  <si>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</si>
  <si>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</si>
  <si>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</si>
  <si>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</si>
  <si>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</si>
  <si>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</si>
  <si>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</si>
  <si>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</si>
  <si>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</si>
  <si>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</si>
  <si>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</si>
  <si>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</si>
  <si>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</si>
  <si>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</si>
  <si>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</si>
  <si>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</si>
  <si>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</si>
  <si>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</si>
  <si>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</si>
  <si>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</si>
  <si>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</si>
  <si>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</si>
  <si>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</si>
  <si>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</si>
  <si>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</si>
  <si>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</si>
  <si>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</si>
  <si>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</si>
  <si>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</si>
  <si>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</si>
  <si>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</si>
  <si>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</si>
  <si>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</si>
  <si>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</si>
  <si>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</si>
  <si>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</si>
  <si>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</si>
  <si>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</si>
  <si>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</si>
  <si>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</si>
  <si>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</si>
  <si>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</si>
  <si>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</si>
  <si>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</si>
  <si>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</si>
  <si>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</si>
  <si>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</si>
  <si>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</si>
  <si>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</si>
  <si>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</si>
  <si>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</si>
  <si>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</si>
  <si>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</si>
  <si>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</si>
  <si>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</si>
  <si>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</si>
  <si>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</si>
  <si>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</si>
  <si>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</si>
  <si>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</si>
  <si>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</si>
  <si>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</si>
  <si>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</si>
  <si>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</si>
  <si>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</si>
  <si>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</si>
  <si>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</si>
  <si>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</si>
  <si>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</si>
  <si>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</si>
  <si>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</si>
  <si>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</si>
  <si>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</si>
  <si>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</si>
  <si>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</si>
  <si>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</si>
  <si>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</si>
  <si>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</si>
  <si>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</si>
  <si>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</si>
  <si>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</si>
  <si>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</si>
  <si>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</si>
  <si>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</si>
  <si>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</si>
  <si>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</si>
  <si>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</si>
  <si>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</si>
  <si>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</si>
  <si>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</si>
  <si>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</si>
  <si>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</si>
  <si>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</si>
  <si>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</si>
  <si>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</si>
  <si>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</si>
  <si>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</si>
  <si>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</si>
  <si>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</si>
  <si>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</si>
  <si>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</si>
  <si>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</si>
  <si>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</si>
  <si>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</si>
  <si>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</si>
  <si>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</si>
  <si>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</si>
  <si>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</si>
  <si>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</si>
  <si>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</si>
  <si>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</si>
  <si>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</si>
  <si>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</si>
  <si>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</si>
  <si>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</si>
  <si>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</si>
  <si>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</si>
  <si>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</si>
  <si>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</si>
  <si>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</si>
  <si>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</si>
  <si>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</si>
  <si>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</si>
  <si>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</si>
  <si>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</si>
  <si>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</si>
  <si>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</si>
  <si>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</si>
  <si>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</si>
  <si>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</si>
  <si>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</si>
  <si>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</si>
  <si>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</si>
  <si>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</si>
  <si>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</si>
  <si>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</si>
  <si>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</si>
  <si>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</si>
  <si>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</si>
  <si>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</si>
  <si>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</si>
  <si>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</si>
  <si>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</si>
  <si>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</si>
  <si>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</si>
  <si>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</si>
  <si>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</si>
  <si>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</si>
  <si>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</si>
  <si>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</si>
  <si>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</si>
  <si>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</si>
  <si>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</si>
  <si>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</si>
  <si>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</si>
  <si>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</si>
  <si>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</si>
  <si>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</si>
  <si>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</si>
  <si>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</si>
  <si>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</si>
  <si>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</si>
  <si>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</si>
  <si>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</si>
  <si>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</si>
  <si>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</si>
  <si>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</si>
  <si>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</si>
  <si>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</si>
  <si>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</si>
  <si>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</si>
  <si>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</si>
  <si>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</si>
  <si>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</si>
  <si>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</si>
  <si>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</si>
  <si>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</si>
  <si>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</si>
  <si>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</si>
  <si>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</si>
  <si>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</si>
  <si>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</si>
  <si>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</si>
  <si>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</si>
  <si>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</si>
  <si>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</si>
  <si>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</si>
  <si>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</si>
  <si>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</si>
  <si>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</si>
  <si>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</si>
  <si>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</si>
  <si>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</si>
  <si>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</si>
  <si>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</si>
  <si>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</si>
  <si>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</si>
  <si>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</si>
  <si>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</si>
  <si>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</si>
  <si>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</si>
  <si>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</si>
  <si>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</si>
  <si>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</si>
  <si>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</si>
  <si>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</si>
  <si>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</si>
  <si>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</si>
  <si>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</si>
  <si>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</si>
  <si>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</si>
  <si>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</si>
  <si>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</si>
  <si>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</si>
  <si>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</si>
  <si>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</si>
  <si>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</si>
  <si>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</si>
  <si>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</si>
  <si>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</si>
  <si>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</si>
  <si>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</si>
  <si>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</si>
  <si>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</si>
  <si>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</si>
  <si>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</si>
  <si>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</si>
  <si>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</si>
  <si>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</si>
  <si>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</si>
  <si>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</si>
  <si>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</si>
  <si>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</si>
  <si>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</si>
  <si>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</si>
  <si>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</si>
  <si>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</si>
  <si>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</si>
  <si>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</si>
  <si>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</si>
  <si>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</si>
  <si>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</si>
  <si>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</si>
  <si>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</si>
  <si>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</si>
  <si>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</si>
  <si>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</si>
  <si>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</si>
  <si>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</si>
  <si>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</si>
  <si>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</si>
  <si>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</si>
  <si>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</si>
  <si>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</si>
  <si>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</si>
  <si>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</si>
  <si>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</si>
  <si>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</si>
  <si>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</si>
  <si>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</si>
  <si>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</si>
  <si>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</si>
  <si>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</si>
  <si>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</si>
  <si>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</si>
  <si>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</si>
  <si>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</si>
  <si>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</si>
  <si>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</si>
  <si>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</si>
  <si>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</si>
  <si>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</si>
  <si>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</si>
  <si>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</si>
  <si>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</si>
  <si>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</si>
  <si>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</si>
  <si>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</si>
  <si>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</si>
  <si>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</si>
  <si>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</si>
  <si>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</si>
  <si>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</si>
  <si>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</si>
  <si>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</si>
  <si>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</si>
  <si>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</si>
  <si>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</si>
  <si>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</si>
  <si>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</si>
  <si>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</si>
  <si>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</si>
  <si>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</si>
  <si>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</si>
  <si>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</si>
  <si>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</si>
  <si>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</si>
  <si>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</si>
  <si>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</si>
  <si>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</si>
  <si>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</si>
  <si>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</si>
  <si>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</si>
  <si>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</si>
  <si>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</si>
  <si>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</si>
  <si>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</si>
  <si>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</si>
  <si>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</si>
  <si>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</si>
  <si>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</si>
  <si>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</si>
  <si>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</si>
  <si>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</si>
  <si>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</si>
  <si>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</si>
  <si>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</si>
  <si>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</si>
  <si>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</si>
  <si>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</si>
  <si>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</si>
  <si>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</si>
  <si>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</si>
  <si>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</si>
  <si>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</si>
  <si>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</si>
  <si>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</si>
  <si>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</si>
  <si>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</si>
  <si>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</si>
  <si>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</si>
  <si>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</si>
  <si>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</si>
  <si>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</si>
  <si>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</si>
  <si>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</si>
  <si>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</si>
  <si>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</si>
  <si>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</si>
  <si>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</si>
  <si>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</si>
  <si>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</si>
  <si>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</si>
  <si>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</si>
  <si>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</si>
  <si>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</si>
  <si>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</si>
  <si>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</si>
  <si>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</si>
  <si>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</si>
  <si>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</si>
  <si>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</si>
  <si>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</si>
  <si>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</si>
  <si>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</si>
  <si>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</si>
  <si>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</si>
  <si>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</si>
  <si>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</si>
  <si>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</si>
  <si>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</si>
  <si>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</si>
  <si>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</si>
  <si>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</si>
  <si>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</si>
  <si>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</si>
  <si>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</si>
  <si>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</si>
  <si>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</si>
  <si>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</si>
  <si>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</si>
  <si>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</si>
  <si>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</si>
  <si>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</si>
  <si>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</si>
  <si>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</si>
  <si>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</si>
  <si>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</si>
  <si>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</si>
  <si>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</si>
  <si>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</si>
  <si>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</si>
  <si>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</si>
  <si>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</si>
  <si>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</si>
  <si>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</si>
  <si>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</si>
  <si>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</si>
  <si>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</si>
  <si>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</si>
  <si>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</si>
  <si>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</si>
  <si>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</si>
  <si>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</si>
  <si>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</si>
  <si>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</si>
  <si>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</si>
  <si>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</si>
  <si>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</si>
  <si>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</si>
  <si>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</si>
  <si>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</si>
  <si>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</si>
  <si>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</si>
  <si>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</si>
  <si>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</si>
  <si>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</si>
  <si>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</si>
  <si>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</si>
  <si>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</si>
  <si>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</si>
  <si>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</si>
  <si>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</si>
  <si>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</si>
  <si>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</si>
  <si>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</si>
  <si>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</si>
  <si>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</si>
  <si>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</si>
  <si>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</si>
  <si>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</si>
  <si>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</si>
  <si>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</si>
  <si>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</si>
  <si>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</si>
  <si>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</si>
  <si>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</si>
  <si>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</si>
  <si>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</si>
  <si>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</si>
  <si>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</si>
  <si>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</si>
  <si>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</si>
  <si>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</si>
  <si>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</si>
  <si>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</si>
  <si>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</si>
  <si>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</si>
  <si>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</si>
  <si>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</si>
  <si>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</si>
  <si>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</si>
  <si>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</si>
  <si>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</si>
  <si>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</si>
  <si>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</si>
  <si>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</si>
  <si>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</si>
  <si>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</si>
  <si>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</si>
  <si>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</si>
  <si>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</si>
  <si>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</si>
  <si>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</si>
  <si>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</si>
  <si>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</si>
  <si>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</si>
  <si>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</si>
  <si>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</si>
  <si>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</si>
  <si>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</si>
  <si>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</si>
  <si>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</si>
  <si>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</si>
  <si>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</si>
  <si>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</si>
  <si>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</si>
  <si>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</si>
  <si>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</si>
  <si>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</si>
  <si>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</si>
  <si>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</si>
  <si>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</si>
  <si>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</si>
  <si>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</si>
  <si>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</si>
  <si>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</si>
  <si>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</si>
  <si>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</si>
  <si>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</si>
  <si>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</si>
  <si>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</si>
  <si>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</si>
  <si>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</si>
  <si>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</si>
  <si>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</si>
  <si>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</si>
  <si>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</si>
  <si>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</si>
  <si>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</si>
  <si>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</si>
  <si>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</si>
  <si>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</si>
  <si>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</si>
  <si>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</si>
  <si>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</si>
  <si>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</si>
  <si>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</si>
  <si>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</si>
  <si>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</si>
  <si>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</si>
  <si>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</si>
  <si>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</si>
  <si>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</si>
  <si>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</si>
  <si>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</si>
  <si>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</si>
  <si>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</si>
  <si>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</si>
  <si>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</si>
  <si>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</si>
  <si>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</si>
  <si>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</si>
  <si>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</si>
  <si>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</si>
  <si>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</si>
  <si>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</si>
  <si>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</si>
  <si>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</si>
  <si>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</si>
  <si>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</si>
  <si>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</si>
  <si>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</si>
  <si>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</si>
  <si>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</si>
  <si>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</si>
  <si>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</si>
  <si>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</si>
  <si>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</si>
  <si>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</si>
  <si>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</si>
  <si>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</si>
  <si>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</si>
  <si>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</si>
  <si>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</si>
  <si>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</si>
  <si>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</si>
  <si>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</si>
  <si>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</si>
  <si>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</si>
  <si>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</si>
  <si>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</si>
  <si>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</si>
  <si>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</si>
  <si>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</si>
  <si>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</si>
  <si>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</si>
  <si>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</si>
  <si>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</si>
  <si>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</si>
  <si>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</si>
  <si>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</si>
  <si>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</si>
  <si>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</si>
  <si>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</si>
  <si>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</si>
  <si>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</si>
  <si>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</si>
  <si>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</si>
  <si>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</si>
  <si>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</si>
  <si>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</si>
  <si>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</si>
  <si>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</si>
  <si>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</si>
  <si>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</si>
  <si>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</si>
  <si>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</si>
  <si>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</si>
  <si>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</si>
  <si>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</si>
  <si>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</si>
  <si>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</si>
  <si>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</si>
  <si>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</si>
  <si>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</si>
  <si>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</si>
  <si>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</si>
  <si>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</si>
  <si>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</si>
  <si>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</si>
  <si>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</si>
  <si>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</si>
  <si>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</si>
  <si>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</si>
  <si>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</si>
  <si>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</si>
  <si>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</si>
  <si>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</si>
  <si>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</si>
  <si>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</si>
  <si>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</si>
  <si>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</si>
  <si>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</si>
  <si>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</si>
  <si>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</si>
  <si>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</si>
  <si>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</si>
  <si>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</si>
  <si>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</si>
  <si>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</si>
  <si>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</si>
  <si>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</si>
  <si>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</si>
  <si>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</si>
  <si>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</si>
  <si>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</si>
  <si>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</si>
  <si>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</si>
  <si>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</si>
  <si>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</si>
  <si>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</si>
  <si>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</si>
  <si>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</si>
  <si>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</si>
  <si>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</si>
  <si>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</si>
  <si>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</si>
  <si>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</si>
  <si>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</si>
  <si>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</si>
  <si>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</si>
  <si>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</si>
  <si>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</si>
  <si>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</si>
  <si>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</si>
  <si>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</si>
  <si>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</si>
  <si>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</si>
  <si>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</si>
  <si>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</si>
  <si>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</si>
  <si>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</si>
  <si>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</si>
  <si>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</si>
  <si>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</si>
  <si>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</si>
  <si>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</si>
  <si>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</si>
  <si>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</si>
  <si>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</si>
  <si>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</si>
  <si>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</si>
  <si>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</si>
  <si>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</si>
  <si>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</si>
  <si>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</si>
  <si>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</si>
  <si>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</si>
  <si>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</si>
  <si>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</si>
  <si>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</si>
  <si>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</si>
  <si>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</si>
  <si>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</si>
  <si>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</si>
  <si>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</si>
  <si>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</si>
  <si>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</si>
  <si>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</si>
  <si>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</si>
  <si>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</si>
  <si>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</si>
  <si>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</si>
  <si>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</si>
  <si>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</si>
  <si>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</si>
  <si>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</si>
  <si>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</si>
  <si>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</si>
  <si>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</si>
  <si>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</si>
  <si>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</si>
  <si>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</si>
  <si>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</si>
  <si>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</si>
  <si>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</si>
  <si>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</si>
  <si>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</si>
  <si>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</si>
  <si>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</si>
  <si>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</si>
  <si>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</si>
  <si>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</si>
  <si>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</si>
  <si>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</si>
  <si>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</si>
  <si>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</si>
  <si>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</si>
  <si>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</si>
  <si>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</si>
  <si>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</si>
  <si>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</si>
  <si>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</si>
  <si>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</si>
  <si>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</si>
  <si>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</si>
  <si>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</si>
  <si>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</si>
  <si>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</si>
  <si>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</si>
  <si>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</si>
  <si>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</si>
  <si>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</si>
  <si>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</si>
  <si>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</si>
  <si>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</si>
  <si>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</si>
  <si>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</si>
  <si>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</si>
  <si>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</si>
  <si>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</si>
  <si>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</si>
  <si>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</si>
  <si>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</si>
  <si>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</si>
  <si>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</si>
  <si>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</si>
  <si>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</si>
  <si>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</si>
  <si>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</si>
  <si>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</si>
  <si>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</si>
  <si>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</si>
  <si>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</si>
  <si>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</si>
  <si>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</si>
  <si>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</si>
  <si>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</si>
  <si>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</si>
  <si>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</si>
  <si>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</si>
  <si>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</si>
  <si>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</si>
  <si>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</si>
  <si>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</si>
  <si>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</si>
  <si>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</si>
  <si>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</si>
  <si>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</si>
  <si>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</si>
  <si>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</si>
  <si>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</si>
  <si>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</si>
  <si>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</si>
  <si>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</si>
  <si>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</si>
  <si>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</si>
  <si>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</si>
  <si>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</si>
  <si>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</si>
  <si>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</si>
  <si>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</si>
  <si>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</si>
  <si>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</si>
  <si>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</si>
  <si>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</si>
  <si>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</si>
  <si>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</si>
  <si>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</si>
  <si>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</si>
  <si>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</si>
  <si>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</si>
  <si>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</si>
  <si>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</si>
  <si>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</si>
  <si>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</si>
  <si>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</si>
  <si>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</si>
  <si>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</si>
  <si>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</si>
  <si>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</si>
  <si>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</si>
  <si>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</si>
  <si>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</si>
  <si>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</si>
  <si>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</si>
  <si>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</si>
  <si>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</si>
  <si>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</si>
  <si>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</si>
  <si>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</si>
  <si>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</si>
  <si>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</si>
  <si>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</si>
  <si>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</si>
  <si>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</si>
  <si>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</si>
  <si>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</si>
  <si>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</si>
  <si>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</si>
  <si>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</si>
  <si>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</si>
  <si>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</si>
  <si>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</si>
  <si>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</si>
  <si>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</si>
  <si>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</si>
  <si>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</si>
  <si>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</si>
  <si>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</si>
  <si>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</si>
  <si>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</si>
  <si>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</si>
  <si>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</si>
  <si>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</si>
  <si>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</si>
  <si>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</si>
  <si>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</si>
  <si>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</si>
  <si>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</si>
  <si>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</si>
  <si>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</si>
  <si>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</si>
  <si>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</si>
  <si>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</si>
  <si>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</si>
  <si>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</si>
  <si>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</si>
  <si>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</si>
  <si>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</si>
  <si>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</si>
  <si>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</si>
  <si>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</si>
  <si>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</si>
  <si>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</si>
  <si>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</si>
  <si>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</si>
  <si>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</si>
  <si>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</si>
  <si>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</si>
  <si>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</si>
  <si>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</si>
  <si>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</si>
  <si>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</si>
  <si>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</si>
  <si>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</si>
  <si>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</si>
  <si>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</si>
  <si>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</si>
  <si>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</si>
  <si>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</si>
  <si>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</si>
  <si>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</si>
  <si>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</si>
  <si>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</si>
  <si>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</si>
  <si>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</si>
  <si>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</si>
  <si>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</si>
  <si>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</si>
  <si>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</si>
  <si>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</si>
  <si>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</si>
  <si>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</si>
  <si>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</si>
  <si>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</si>
  <si>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</si>
  <si>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</si>
  <si>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</si>
  <si>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</si>
  <si>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</si>
  <si>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</si>
  <si>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</si>
  <si>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</si>
  <si>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</si>
  <si>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</si>
  <si>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</si>
  <si>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</si>
  <si>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</si>
  <si>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</si>
  <si>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</si>
  <si>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</si>
  <si>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</si>
  <si>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</si>
  <si>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</si>
  <si>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</si>
  <si>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</si>
  <si>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</si>
  <si>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</si>
  <si>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</si>
  <si>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</si>
  <si>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</si>
  <si>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</si>
  <si>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</si>
  <si>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</si>
  <si>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</si>
  <si>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</si>
  <si>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</si>
  <si>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</si>
  <si>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</si>
  <si>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</si>
  <si>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</si>
  <si>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</si>
  <si>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</si>
  <si>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</si>
  <si>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</si>
  <si>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</si>
  <si>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</si>
  <si>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</si>
  <si>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</si>
  <si>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</si>
  <si>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</si>
  <si>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</si>
  <si>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</si>
  <si>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</si>
  <si>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</si>
  <si>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</si>
  <si>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</si>
  <si>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</si>
  <si>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</si>
  <si>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</si>
  <si>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</si>
  <si>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</si>
  <si>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</si>
  <si>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</si>
  <si>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</si>
  <si>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</si>
  <si>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</si>
  <si>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</si>
  <si>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</si>
  <si>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</si>
  <si>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</si>
  <si>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</si>
  <si>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</si>
  <si>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</si>
  <si>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</si>
  <si>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</si>
  <si>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</si>
  <si>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</si>
  <si>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</si>
  <si>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</si>
  <si>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</si>
  <si>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</si>
  <si>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</si>
  <si>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</si>
  <si>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</si>
  <si>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</si>
  <si>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</si>
  <si>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</si>
  <si>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</si>
  <si>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</si>
  <si>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</si>
  <si>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</si>
  <si>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</si>
  <si>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</si>
  <si>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</si>
  <si>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</si>
  <si>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</si>
  <si>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</si>
  <si>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</si>
  <si>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</si>
  <si>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</si>
  <si>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</si>
  <si>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</si>
  <si>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</si>
  <si>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</si>
  <si>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</si>
  <si>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</si>
  <si>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</si>
  <si>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</si>
  <si>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</si>
  <si>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</si>
  <si>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</si>
  <si>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</si>
  <si>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</si>
  <si>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</si>
  <si>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</si>
  <si>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</si>
  <si>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</si>
  <si>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</si>
  <si>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</si>
  <si>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</si>
  <si>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</si>
  <si>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</si>
  <si>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</si>
  <si>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</si>
  <si>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</si>
  <si>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</si>
  <si>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</si>
  <si>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</si>
  <si>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</si>
  <si>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</si>
  <si>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</si>
  <si>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</si>
  <si>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</si>
  <si>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</si>
  <si>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</si>
  <si>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</si>
  <si>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</si>
  <si>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</si>
  <si>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</si>
  <si>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</si>
  <si>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</si>
  <si>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</si>
  <si>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</si>
  <si>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</si>
  <si>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</si>
  <si>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</si>
  <si>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</si>
  <si>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</si>
  <si>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</si>
  <si>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</si>
  <si>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</si>
  <si>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</si>
  <si>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</si>
  <si>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</si>
  <si>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</si>
  <si>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</si>
  <si>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</si>
  <si>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</si>
  <si>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</si>
  <si>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</si>
  <si>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</si>
  <si>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</si>
  <si>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</si>
  <si>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</si>
  <si>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</si>
  <si>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</si>
  <si>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</si>
  <si>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</si>
  <si>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</si>
  <si>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</si>
  <si>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</si>
  <si>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</si>
  <si>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</si>
  <si>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</si>
  <si>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</si>
  <si>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</si>
  <si>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</si>
  <si>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</si>
  <si>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</si>
  <si>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</si>
  <si>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</si>
  <si>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</si>
  <si>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</si>
  <si>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</si>
  <si>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</si>
  <si>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</si>
  <si>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</si>
  <si>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</si>
  <si>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</si>
  <si>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</si>
  <si>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</si>
  <si>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</si>
  <si>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</si>
  <si>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</si>
  <si>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</si>
  <si>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</si>
  <si>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</si>
  <si>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</si>
  <si>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</si>
  <si>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</si>
  <si>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</si>
  <si>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</si>
  <si>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</si>
  <si>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</si>
  <si>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</si>
  <si>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</si>
  <si>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</si>
  <si>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</si>
  <si>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</si>
  <si>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</si>
  <si>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</si>
  <si>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</si>
  <si>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</si>
  <si>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</si>
  <si>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</si>
  <si>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</si>
  <si>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</si>
  <si>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</si>
  <si>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</si>
  <si>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</si>
  <si>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</si>
  <si>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</si>
  <si>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</si>
  <si>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</si>
  <si>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</si>
  <si>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</si>
  <si>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</si>
  <si>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</si>
  <si>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</si>
  <si>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</si>
  <si>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</si>
  <si>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</si>
  <si>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</si>
  <si>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</si>
  <si>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</si>
  <si>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</si>
  <si>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</si>
  <si>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</si>
  <si>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</si>
  <si>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</si>
  <si>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</si>
  <si>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</si>
  <si>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</si>
  <si>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</si>
  <si>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</si>
  <si>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</si>
  <si>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</si>
  <si>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</si>
  <si>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</si>
  <si>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</si>
  <si>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</si>
  <si>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</si>
  <si>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</si>
  <si>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</si>
  <si>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</si>
  <si>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</si>
  <si>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</si>
  <si>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</si>
  <si>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</si>
  <si>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</si>
  <si>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</si>
  <si>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</si>
  <si>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</si>
  <si>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</si>
  <si>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</si>
  <si>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</si>
  <si>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</si>
  <si>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</si>
  <si>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</si>
  <si>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</si>
  <si>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</si>
  <si>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</si>
  <si>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</si>
  <si>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</si>
  <si>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</si>
  <si>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</si>
  <si>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</si>
  <si>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</si>
  <si>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</si>
  <si>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</si>
  <si>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</si>
  <si>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</si>
  <si>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</si>
  <si>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</si>
  <si>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</si>
  <si>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</si>
  <si>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</si>
  <si>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</si>
  <si>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</si>
  <si>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</si>
  <si>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</si>
  <si>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</si>
  <si>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</si>
  <si>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</si>
  <si>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</si>
  <si>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</si>
  <si>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</si>
  <si>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</si>
  <si>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</si>
  <si>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</si>
  <si>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</si>
  <si>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</si>
  <si>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</si>
  <si>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</si>
  <si>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</si>
  <si>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</si>
  <si>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</si>
  <si>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</si>
  <si>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</si>
  <si>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</si>
  <si>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</si>
  <si>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</si>
  <si>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</si>
  <si>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</si>
  <si>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</si>
  <si>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</si>
  <si>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</si>
  <si>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</si>
  <si>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</si>
  <si>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</si>
  <si>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</si>
  <si>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</si>
  <si>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</si>
  <si>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</si>
  <si>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</si>
  <si>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</si>
  <si>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</si>
  <si>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</si>
  <si>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</si>
  <si>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</si>
  <si>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</si>
  <si>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</si>
  <si>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</si>
  <si>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</si>
  <si>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</si>
  <si>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</si>
  <si>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</si>
  <si>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</si>
  <si>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</si>
  <si>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</si>
  <si>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</si>
  <si>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</si>
  <si>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</si>
  <si>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</si>
  <si>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</si>
  <si>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</si>
  <si>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</si>
  <si>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</si>
  <si>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</si>
  <si>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</si>
  <si>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</si>
  <si>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</si>
  <si>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</si>
  <si>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</si>
  <si>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</si>
  <si>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</si>
  <si>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</si>
  <si>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</si>
  <si>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</si>
  <si>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</si>
  <si>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</si>
  <si>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</si>
  <si>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</si>
  <si>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</si>
  <si>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</si>
  <si>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</si>
  <si>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</si>
  <si>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</si>
  <si>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</si>
  <si>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</si>
  <si>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</si>
  <si>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</si>
  <si>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</si>
  <si>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</si>
  <si>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</si>
  <si>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</si>
  <si>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</si>
  <si>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</si>
  <si>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</si>
  <si>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</si>
  <si>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</si>
  <si>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</si>
  <si>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</si>
  <si>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</si>
  <si>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</si>
  <si>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</si>
  <si>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</si>
  <si>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</si>
  <si>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</si>
  <si>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</si>
  <si>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</si>
  <si>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</si>
  <si>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</si>
  <si>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</si>
  <si>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</si>
  <si>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</si>
  <si>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</si>
  <si>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</si>
  <si>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</si>
  <si>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</si>
  <si>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</si>
  <si>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</si>
  <si>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</si>
  <si>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</si>
  <si>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</si>
  <si>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</si>
  <si>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</si>
  <si>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</si>
  <si>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</si>
  <si>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</si>
  <si>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</si>
  <si>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</si>
  <si>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</si>
  <si>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</si>
  <si>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</si>
  <si>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</si>
  <si>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</si>
  <si>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</si>
  <si>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</si>
  <si>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</si>
  <si>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</si>
  <si>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</si>
  <si>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</si>
  <si>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</si>
  <si>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</si>
  <si>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</si>
  <si>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</si>
  <si>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</si>
  <si>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</si>
  <si>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</si>
  <si>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</si>
  <si>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</si>
  <si>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</si>
  <si>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</si>
  <si>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</si>
  <si>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</si>
  <si>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</si>
  <si>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</si>
  <si>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</si>
  <si>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</si>
  <si>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</si>
  <si>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</si>
  <si>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</si>
  <si>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</si>
  <si>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</si>
  <si>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</si>
  <si>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</si>
  <si>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</si>
  <si>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</si>
  <si>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</si>
  <si>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</si>
  <si>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</si>
  <si>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</si>
  <si>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</si>
  <si>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</si>
  <si>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</si>
  <si>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</si>
  <si>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</si>
  <si>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</si>
  <si>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</si>
  <si>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</si>
  <si>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</si>
  <si>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</si>
  <si>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</si>
  <si>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</si>
  <si>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</si>
  <si>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</si>
  <si>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</si>
  <si>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</si>
  <si>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</si>
  <si>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</si>
  <si>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</si>
  <si>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</si>
  <si>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</si>
  <si>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</si>
  <si>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</si>
  <si>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</si>
  <si>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</si>
  <si>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</si>
  <si>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</si>
  <si>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</si>
  <si>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</si>
  <si>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</si>
  <si>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</si>
  <si>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</si>
  <si>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</si>
  <si>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</si>
  <si>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</si>
  <si>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</si>
  <si>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</si>
  <si>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</si>
  <si>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</si>
  <si>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</si>
  <si>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</si>
  <si>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</si>
  <si>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</si>
  <si>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</si>
  <si>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</si>
  <si>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</si>
  <si>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</si>
  <si>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</si>
  <si>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</si>
  <si>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</si>
  <si>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</si>
  <si>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</si>
  <si>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</si>
  <si>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</si>
  <si>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</si>
  <si>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</si>
  <si>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</si>
  <si>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</si>
  <si>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</si>
  <si>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</si>
  <si>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</si>
  <si>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</si>
  <si>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</si>
  <si>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</si>
  <si>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</si>
  <si>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</si>
  <si>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</si>
  <si>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</si>
  <si>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</si>
  <si>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</si>
  <si>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</si>
  <si>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</si>
  <si>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</si>
  <si>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</si>
  <si>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</si>
  <si>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</si>
  <si>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</si>
  <si>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</si>
  <si>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</si>
  <si>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</si>
  <si>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</si>
  <si>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</si>
  <si>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</si>
  <si>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</si>
  <si>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</si>
  <si>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</si>
  <si>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</si>
  <si>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</si>
  <si>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</si>
  <si>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</si>
  <si>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</si>
  <si>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</si>
  <si>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</si>
  <si>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</si>
  <si>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</si>
  <si>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</si>
  <si>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</si>
  <si>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</si>
  <si>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</si>
  <si>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</si>
  <si>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</si>
  <si>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</si>
  <si>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</si>
  <si>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</si>
  <si>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</si>
  <si>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</si>
  <si>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</si>
  <si>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</si>
  <si>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</si>
  <si>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</si>
  <si>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</si>
  <si>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</si>
  <si>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</si>
  <si>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</si>
  <si>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</si>
  <si>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</si>
  <si>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</si>
  <si>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</si>
  <si>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</si>
  <si>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</si>
  <si>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</si>
  <si>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</si>
  <si>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</si>
  <si>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</si>
  <si>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</si>
  <si>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</si>
  <si>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</si>
  <si>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</si>
  <si>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</si>
  <si>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</si>
  <si>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</si>
  <si>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</si>
  <si>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</si>
  <si>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</si>
  <si>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</si>
  <si>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</si>
  <si>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</si>
  <si>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</si>
  <si>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</si>
  <si>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</si>
  <si>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</si>
  <si>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</si>
  <si>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</si>
  <si>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</si>
  <si>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</si>
  <si>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</si>
  <si>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</si>
  <si>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</si>
  <si>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</si>
  <si>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</si>
  <si>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</si>
  <si>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</si>
  <si>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</si>
  <si>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</si>
  <si>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</si>
  <si>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</si>
  <si>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</si>
  <si>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</si>
  <si>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</si>
  <si>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</si>
  <si>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</si>
  <si>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</si>
  <si>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</si>
  <si>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</si>
  <si>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</si>
  <si>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</si>
  <si>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</si>
  <si>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</si>
  <si>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</si>
  <si>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</si>
  <si>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</si>
  <si>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</si>
  <si>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</si>
  <si>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</si>
  <si>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</si>
  <si>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</si>
  <si>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</si>
  <si>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</si>
  <si>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</si>
  <si>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</si>
  <si>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</si>
  <si>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</si>
  <si>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</si>
  <si>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</si>
  <si>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</si>
  <si>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</si>
  <si>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</si>
  <si>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</si>
  <si>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</si>
  <si>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</si>
  <si>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</si>
  <si>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</si>
  <si>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</si>
  <si>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</si>
  <si>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</si>
  <si>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</si>
  <si>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</si>
  <si>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</si>
  <si>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</si>
  <si>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</si>
  <si>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</si>
  <si>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</si>
  <si>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</si>
  <si>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</si>
  <si>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</si>
  <si>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</si>
  <si>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</si>
  <si>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</si>
  <si>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</si>
  <si>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</si>
  <si>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</si>
  <si>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</si>
  <si>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</si>
  <si>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</si>
  <si>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</si>
  <si>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</si>
  <si>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</si>
  <si>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</si>
  <si>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</si>
  <si>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</si>
  <si>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</si>
  <si>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</si>
  <si>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</si>
  <si>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</si>
  <si>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</si>
  <si>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</si>
  <si>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</si>
  <si>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</si>
  <si>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</si>
  <si>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</si>
  <si>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</si>
  <si>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</si>
  <si>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</si>
  <si>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</si>
  <si>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</si>
  <si>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</si>
  <si>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</si>
  <si>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</si>
  <si>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</si>
  <si>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</si>
  <si>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</si>
  <si>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</si>
  <si>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</si>
  <si>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</si>
  <si>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</si>
  <si>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</si>
  <si>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</si>
  <si>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</si>
  <si>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</si>
  <si>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</si>
  <si>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</si>
  <si>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</si>
  <si>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</si>
  <si>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</si>
  <si>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</si>
  <si>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</si>
  <si>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</si>
  <si>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</si>
  <si>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</si>
  <si>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</si>
  <si>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</si>
  <si>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</si>
  <si>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</si>
  <si>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</si>
  <si>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</si>
  <si>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</si>
  <si>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</si>
  <si>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</si>
  <si>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</si>
  <si>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</si>
  <si>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</si>
  <si>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</si>
  <si>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</si>
  <si>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</si>
  <si>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</si>
  <si>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</si>
  <si>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</si>
  <si>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</si>
  <si>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</si>
  <si>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</si>
  <si>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</si>
  <si>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</si>
  <si>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</si>
  <si>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</si>
  <si>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</si>
  <si>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</si>
  <si>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</si>
  <si>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</si>
  <si>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</si>
  <si>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</si>
  <si>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</si>
  <si>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</si>
  <si>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</si>
  <si>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</si>
  <si>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</si>
  <si>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</si>
  <si>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</si>
  <si>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</si>
  <si>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</si>
  <si>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</si>
  <si>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</si>
  <si>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</si>
  <si>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</si>
  <si>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</si>
  <si>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</si>
  <si>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</si>
  <si>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</si>
  <si>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</si>
  <si>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</si>
  <si>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</si>
  <si>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</si>
  <si>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</si>
  <si>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</si>
  <si>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</si>
  <si>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</si>
  <si>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</si>
  <si>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</si>
  <si>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</si>
  <si>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</si>
  <si>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</si>
  <si>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</si>
  <si>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</si>
  <si>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</si>
  <si>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</si>
  <si>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</si>
  <si>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</si>
  <si>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</si>
  <si>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</si>
  <si>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</si>
  <si>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</si>
  <si>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</si>
  <si>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</si>
  <si>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</si>
  <si>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</si>
  <si>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</si>
  <si>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</si>
  <si>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</si>
  <si>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</si>
  <si>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</si>
  <si>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</si>
  <si>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</si>
  <si>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</si>
  <si>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</si>
  <si>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</si>
  <si>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</si>
  <si>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</si>
  <si>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</si>
  <si>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</si>
  <si>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</si>
  <si>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</si>
  <si>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</si>
  <si>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</si>
  <si>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</si>
  <si>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</si>
  <si>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</si>
  <si>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</si>
  <si>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</si>
  <si>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</si>
  <si>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</si>
  <si>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</si>
  <si>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</si>
  <si>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</si>
  <si>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</si>
  <si>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</si>
  <si>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</si>
  <si>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</si>
  <si>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</si>
  <si>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</si>
  <si>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</si>
  <si>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</si>
  <si>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</si>
  <si>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</si>
  <si>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</si>
  <si>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</si>
  <si>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</si>
  <si>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</si>
  <si>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</si>
  <si>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</si>
  <si>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</si>
  <si>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</si>
  <si>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</si>
  <si>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</si>
  <si>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</si>
  <si>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</si>
  <si>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</si>
  <si>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</si>
  <si>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</si>
  <si>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</si>
  <si>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</si>
  <si>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</si>
  <si>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</si>
  <si>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</si>
  <si>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</si>
  <si>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</si>
  <si>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</si>
  <si>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</si>
  <si>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</si>
  <si>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</si>
  <si>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</si>
  <si>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</si>
  <si>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</si>
  <si>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</si>
  <si>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</si>
  <si>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</si>
  <si>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</si>
  <si>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</si>
  <si>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</si>
  <si>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</si>
  <si>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</si>
  <si>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</si>
  <si>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</si>
  <si>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</si>
  <si>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</si>
  <si>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</si>
  <si>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</si>
  <si>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</si>
  <si>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</si>
  <si>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</si>
  <si>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</si>
  <si>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</si>
  <si>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</si>
  <si>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</si>
  <si>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</si>
  <si>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</si>
  <si>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</si>
  <si>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</si>
  <si>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</si>
  <si>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</si>
  <si>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</si>
  <si>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</si>
  <si>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</si>
  <si>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</si>
  <si>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</si>
  <si>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</si>
  <si>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</si>
  <si>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</si>
  <si>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</si>
  <si>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</si>
  <si>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</si>
  <si>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</si>
  <si>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</si>
  <si>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</si>
  <si>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</si>
  <si>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</si>
  <si>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</si>
  <si>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</si>
  <si>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</si>
  <si>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</si>
  <si>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</si>
  <si>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</si>
  <si>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</si>
  <si>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</si>
  <si>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</si>
  <si>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</si>
  <si>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</si>
  <si>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</si>
  <si>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</si>
  <si>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</si>
  <si>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</si>
  <si>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</si>
  <si>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</si>
  <si>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</si>
  <si>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</si>
  <si>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</si>
  <si>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</si>
  <si>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</si>
  <si>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</si>
  <si>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</si>
  <si>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</si>
  <si>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</si>
  <si>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</si>
  <si>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</si>
  <si>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</si>
  <si>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</si>
  <si>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</si>
  <si>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</si>
  <si>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</si>
  <si>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</si>
  <si>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</si>
  <si>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</si>
  <si>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</si>
  <si>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</si>
  <si>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</si>
  <si>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</si>
  <si>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</si>
  <si>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</si>
  <si>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</si>
  <si>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</si>
  <si>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</si>
  <si>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</si>
  <si>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</si>
  <si>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</si>
  <si>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</si>
  <si>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</si>
  <si>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</si>
  <si>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</si>
  <si>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</si>
  <si>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</si>
  <si>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</si>
  <si>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</si>
  <si>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</si>
  <si>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</si>
  <si>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</si>
  <si>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</si>
  <si>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</si>
  <si>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</si>
  <si>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</si>
  <si>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</si>
  <si>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</si>
  <si>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</si>
  <si>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</si>
  <si>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</si>
  <si>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</si>
  <si>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</si>
  <si>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</si>
  <si>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</si>
  <si>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</si>
  <si>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</si>
  <si>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</si>
  <si>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</si>
  <si>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</si>
  <si>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</si>
  <si>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</si>
  <si>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</si>
  <si>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</si>
  <si>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</si>
  <si>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</si>
  <si>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</si>
  <si>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</si>
  <si>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</si>
  <si>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</si>
  <si>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</si>
  <si>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</si>
  <si>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</si>
  <si>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</si>
  <si>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</si>
  <si>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</si>
  <si>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</si>
  <si>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</si>
  <si>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</si>
  <si>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</si>
  <si>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</si>
  <si>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</si>
  <si>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</si>
  <si>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</si>
  <si>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</si>
  <si>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</si>
  <si>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</si>
  <si>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</si>
  <si>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</si>
  <si>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</si>
  <si>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</si>
  <si>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</si>
  <si>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</si>
  <si>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</si>
  <si>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</si>
  <si>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</si>
  <si>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</si>
  <si>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</si>
  <si>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</si>
  <si>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</si>
  <si>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</si>
  <si>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</si>
  <si>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</si>
  <si>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</si>
  <si>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</si>
  <si>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</si>
  <si>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</si>
  <si>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</si>
  <si>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</si>
  <si>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</si>
  <si>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</si>
  <si>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</si>
  <si>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</si>
  <si>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</si>
  <si>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</si>
  <si>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</si>
  <si>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</si>
  <si>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</si>
  <si>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</si>
  <si>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</si>
  <si>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</si>
  <si>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</si>
  <si>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</si>
  <si>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</si>
  <si>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</si>
  <si>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</si>
  <si>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</si>
  <si>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</si>
  <si>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</si>
  <si>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</si>
  <si>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</si>
  <si>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</si>
  <si>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</si>
  <si>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</si>
  <si>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</si>
  <si>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</si>
  <si>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</si>
  <si>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</si>
  <si>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</si>
  <si>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</si>
  <si>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</si>
  <si>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</si>
  <si>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</si>
  <si>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</si>
  <si>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</si>
  <si>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</si>
  <si>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</si>
  <si>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</si>
  <si>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</si>
  <si>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</si>
  <si>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</si>
  <si>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</si>
  <si>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</si>
  <si>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</si>
  <si>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</si>
  <si>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</si>
  <si>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</si>
  <si>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</si>
  <si>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</si>
  <si>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</si>
  <si>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</si>
  <si>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</si>
  <si>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</si>
  <si>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</si>
  <si>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</si>
  <si>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</si>
  <si>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</si>
  <si>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</si>
  <si>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</si>
  <si>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</si>
  <si>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</si>
  <si>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</si>
  <si>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</si>
  <si>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</si>
  <si>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</si>
  <si>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</si>
  <si>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</si>
  <si>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</si>
  <si>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</si>
  <si>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</si>
  <si>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</si>
  <si>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</si>
  <si>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</si>
  <si>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</si>
  <si>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</si>
  <si>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</si>
  <si>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</si>
  <si>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</si>
  <si>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</si>
  <si>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</si>
  <si>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</si>
  <si>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</si>
  <si>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</si>
  <si>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</si>
  <si>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</si>
  <si>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</si>
  <si>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</si>
  <si>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</si>
  <si>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</si>
  <si>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</si>
  <si>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</si>
  <si>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</si>
  <si>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</si>
  <si>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</si>
  <si>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</si>
  <si>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</si>
  <si>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</si>
  <si>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</si>
  <si>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</si>
  <si>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</si>
  <si>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</si>
  <si>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</si>
  <si>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</si>
  <si>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</si>
  <si>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</si>
  <si>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</si>
  <si>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</si>
  <si>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</si>
  <si>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</si>
  <si>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</si>
  <si>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</si>
  <si>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</si>
  <si>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</si>
  <si>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</si>
  <si>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</si>
  <si>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</si>
  <si>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</si>
  <si>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</si>
  <si>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</si>
  <si>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</si>
  <si>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</si>
  <si>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</si>
  <si>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</si>
  <si>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</si>
  <si>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</si>
  <si>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</si>
  <si>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</si>
  <si>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</si>
  <si>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</si>
  <si>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</si>
  <si>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</si>
  <si>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</si>
  <si>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</si>
  <si>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</si>
  <si>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</si>
  <si>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</si>
  <si>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</si>
  <si>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</si>
  <si>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</si>
  <si>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</si>
  <si>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</si>
  <si>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</si>
  <si>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</si>
  <si>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</si>
  <si>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</si>
  <si>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</si>
  <si>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</si>
  <si>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</si>
  <si>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</si>
  <si>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</si>
  <si>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</si>
  <si>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</si>
  <si>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</si>
  <si>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</si>
  <si>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</si>
  <si>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</si>
  <si>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</si>
  <si>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</si>
  <si>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</si>
  <si>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</si>
  <si>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</si>
  <si>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</si>
  <si>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</si>
  <si>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</si>
  <si>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</si>
  <si>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</si>
  <si>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</si>
  <si>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</si>
  <si>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</si>
  <si>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</si>
  <si>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</si>
  <si>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</si>
  <si>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</si>
  <si>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</si>
  <si>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</si>
  <si>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</si>
  <si>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</si>
  <si>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</si>
  <si>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</si>
  <si>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</si>
  <si>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</si>
  <si>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</si>
  <si>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</si>
  <si>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</si>
  <si>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</si>
  <si>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</si>
  <si>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</si>
  <si>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</si>
  <si>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</si>
  <si>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</si>
  <si>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</si>
  <si>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</si>
  <si>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</si>
  <si>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</si>
  <si>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</si>
  <si>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</si>
  <si>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</si>
  <si>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</si>
  <si>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</si>
  <si>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</si>
  <si>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</si>
  <si>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</si>
  <si>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</si>
  <si>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</si>
  <si>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</si>
  <si>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</si>
  <si>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</si>
  <si>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</si>
  <si>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</si>
  <si>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</si>
  <si>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</si>
  <si>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</si>
  <si>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</si>
  <si>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</si>
  <si>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</si>
  <si>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</si>
  <si>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</si>
  <si>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</si>
  <si>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</si>
  <si>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</si>
  <si>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</si>
  <si>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</si>
  <si>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</si>
  <si>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</si>
  <si>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</si>
  <si>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</si>
  <si>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</si>
  <si>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</si>
  <si>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</si>
  <si>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</si>
  <si>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</si>
  <si>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</si>
  <si>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</si>
  <si>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</si>
  <si>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</si>
  <si>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</si>
  <si>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</si>
  <si>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</si>
  <si>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</si>
  <si>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</si>
  <si>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</si>
  <si>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</si>
  <si>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</si>
  <si>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</si>
  <si>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</si>
  <si>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</si>
  <si>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</si>
  <si>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</si>
  <si>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</si>
  <si>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</si>
  <si>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</si>
  <si>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</si>
  <si>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</si>
  <si>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</si>
  <si>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</si>
  <si>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</si>
  <si>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</si>
  <si>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</si>
  <si>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</si>
  <si>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</si>
  <si>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</si>
  <si>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</si>
  <si>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</si>
  <si>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</si>
  <si>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</si>
  <si>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</si>
  <si>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</si>
  <si>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</si>
  <si>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</si>
  <si>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</si>
  <si>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</si>
  <si>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</si>
  <si>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</si>
  <si>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</si>
  <si>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</si>
  <si>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</si>
  <si>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</si>
  <si>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</si>
  <si>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</si>
  <si>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</si>
  <si>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</si>
  <si>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</si>
  <si>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</si>
  <si>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</si>
  <si>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</si>
  <si>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</si>
  <si>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</si>
  <si>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</si>
  <si>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</si>
  <si>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</si>
  <si>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</si>
  <si>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</si>
  <si>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</si>
  <si>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</si>
  <si>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</si>
  <si>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</si>
  <si>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</si>
  <si>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</si>
  <si>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</si>
  <si>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</si>
  <si>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</si>
  <si>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</si>
  <si>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</si>
  <si>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</si>
  <si>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</si>
  <si>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</si>
  <si>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</si>
  <si>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</si>
  <si>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</si>
  <si>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</si>
  <si>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</si>
  <si>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</si>
  <si>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</si>
  <si>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</si>
  <si>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</si>
  <si>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</si>
  <si>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</si>
  <si>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</si>
  <si>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</si>
  <si>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</si>
  <si>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</si>
  <si>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</si>
  <si>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</si>
  <si>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</si>
  <si>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</si>
  <si>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</si>
  <si>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</si>
  <si>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</si>
  <si>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</si>
  <si>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</si>
  <si>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</si>
  <si>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</si>
  <si>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</si>
  <si>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</si>
  <si>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</si>
  <si>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</si>
  <si>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</si>
  <si>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</si>
  <si>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</si>
  <si>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</si>
  <si>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</si>
  <si>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</si>
  <si>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</si>
  <si>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</si>
  <si>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</si>
  <si>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</si>
  <si>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</si>
  <si>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</si>
  <si>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</si>
  <si>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</si>
  <si>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</si>
  <si>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</si>
  <si>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</si>
  <si>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</si>
  <si>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</si>
  <si>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</si>
  <si>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</si>
  <si>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</si>
  <si>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</si>
  <si>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</si>
  <si>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</si>
  <si>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</si>
  <si>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</si>
  <si>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</si>
  <si>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</si>
  <si>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</si>
  <si>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</si>
  <si>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</si>
  <si>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</si>
  <si>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</si>
  <si>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</si>
  <si>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</si>
  <si>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</si>
  <si>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</si>
  <si>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</si>
  <si>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</si>
  <si>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</si>
  <si>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</si>
  <si>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</si>
  <si>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</si>
  <si>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</si>
  <si>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</si>
  <si>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</si>
  <si>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</si>
  <si>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</si>
  <si>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</si>
  <si>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</si>
  <si>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</si>
  <si>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</si>
  <si>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</si>
  <si>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</si>
  <si>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</si>
  <si>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</si>
  <si>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</si>
  <si>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</si>
  <si>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</si>
  <si>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</si>
  <si>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</si>
  <si>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</si>
  <si>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</si>
  <si>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</si>
  <si>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</si>
  <si>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</si>
  <si>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</si>
  <si>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</si>
  <si>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</si>
  <si>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</si>
  <si>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</si>
  <si>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</si>
  <si>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</si>
  <si>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</si>
  <si>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</si>
  <si>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</si>
  <si>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</si>
  <si>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</si>
  <si>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</si>
  <si>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</si>
  <si>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</si>
  <si>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</si>
  <si>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</si>
  <si>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</si>
  <si>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</si>
  <si>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</si>
  <si>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</si>
  <si>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</si>
  <si>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</si>
  <si>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</si>
  <si>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</si>
  <si>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</si>
  <si>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</si>
  <si>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</si>
  <si>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</si>
  <si>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</si>
  <si>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</si>
  <si>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</si>
  <si>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</si>
  <si>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</si>
  <si>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</si>
  <si>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</si>
  <si>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</si>
  <si>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</si>
  <si>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</si>
  <si>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</si>
  <si>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</si>
  <si>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</si>
  <si>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</si>
  <si>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</si>
  <si>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</si>
  <si>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</si>
  <si>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</si>
  <si>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</si>
  <si>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</si>
  <si>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</si>
  <si>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</si>
  <si>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</si>
  <si>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</si>
  <si>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</si>
  <si>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</si>
  <si>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</si>
  <si>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</si>
  <si>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</si>
  <si>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</si>
  <si>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</si>
  <si>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</si>
  <si>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</si>
  <si>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</si>
  <si>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</si>
  <si>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</si>
  <si>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</si>
  <si>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</si>
  <si>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</si>
  <si>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</si>
  <si>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</si>
  <si>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</si>
  <si>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</si>
  <si>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</si>
  <si>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</si>
  <si>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</si>
  <si>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</si>
  <si>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</si>
  <si>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</si>
  <si>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</si>
  <si>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</si>
  <si>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</si>
  <si>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</si>
  <si>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</si>
  <si>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</si>
  <si>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</si>
  <si>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</si>
  <si>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</si>
  <si>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</si>
  <si>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</si>
  <si>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</si>
  <si>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</si>
  <si>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</si>
  <si>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</si>
  <si>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</si>
  <si>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</si>
  <si>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</si>
  <si>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</si>
  <si>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</si>
  <si>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</si>
  <si>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</si>
  <si>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</si>
  <si>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</si>
  <si>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</si>
  <si>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</si>
  <si>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</si>
  <si>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</si>
  <si>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</si>
  <si>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</si>
  <si>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</si>
  <si>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</si>
  <si>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</si>
  <si>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</si>
  <si>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</si>
  <si>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</si>
  <si>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</si>
  <si>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</si>
  <si>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</si>
  <si>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</si>
  <si>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</si>
  <si>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</si>
  <si>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</si>
  <si>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</si>
  <si>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</si>
  <si>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</si>
  <si>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</si>
  <si>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</si>
  <si>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</si>
  <si>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</si>
  <si>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</si>
  <si>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</si>
  <si>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</si>
  <si>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</si>
  <si>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</si>
  <si>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</si>
  <si>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</si>
  <si>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</si>
  <si>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</si>
  <si>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</si>
  <si>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</si>
  <si>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</si>
  <si>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</si>
  <si>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</si>
  <si>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</si>
  <si>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</si>
  <si>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</si>
  <si>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</si>
  <si>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</si>
  <si>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</si>
  <si>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</si>
  <si>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</si>
  <si>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</si>
  <si>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</si>
  <si>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</si>
  <si>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</si>
  <si>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</si>
  <si>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</si>
  <si>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</si>
  <si>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</si>
  <si>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</si>
  <si>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</si>
  <si>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</si>
  <si>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</si>
  <si>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</si>
  <si>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</si>
  <si>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</si>
  <si>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</si>
  <si>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</si>
  <si>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</si>
  <si>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</si>
  <si>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</si>
  <si>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</si>
  <si>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</si>
  <si>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</si>
  <si>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</si>
  <si>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</si>
  <si>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</si>
  <si>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</si>
  <si>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</si>
  <si>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</si>
  <si>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</si>
  <si>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</si>
  <si>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</si>
  <si>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</si>
  <si>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</si>
  <si>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</si>
  <si>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</si>
  <si>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</si>
  <si>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</si>
  <si>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</si>
  <si>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</si>
  <si>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</si>
  <si>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</si>
  <si>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</si>
  <si>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</si>
  <si>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</si>
  <si>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</si>
  <si>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</si>
  <si>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</si>
  <si>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</si>
  <si>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</si>
  <si>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</si>
  <si>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</si>
  <si>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</si>
  <si>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</si>
  <si>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</si>
  <si>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</si>
  <si>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</si>
  <si>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</si>
  <si>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</si>
  <si>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</si>
  <si>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</si>
  <si>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</si>
  <si>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</si>
  <si>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</si>
  <si>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</si>
  <si>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</si>
  <si>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</si>
  <si>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</si>
  <si>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</si>
  <si>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</si>
  <si>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</si>
  <si>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</si>
  <si>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</si>
  <si>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</si>
  <si>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</si>
  <si>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</si>
  <si>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</si>
  <si>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</si>
  <si>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</si>
  <si>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</si>
  <si>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</si>
  <si>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</si>
  <si>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</si>
  <si>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</si>
  <si>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</si>
  <si>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</si>
  <si>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</si>
  <si>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</si>
  <si>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</si>
  <si>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</si>
  <si>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</si>
  <si>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</si>
  <si>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</si>
  <si>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</si>
  <si>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</si>
  <si>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</si>
  <si>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</si>
  <si>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</si>
  <si>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</si>
  <si>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</si>
  <si>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</si>
  <si>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</si>
  <si>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</si>
  <si>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</si>
  <si>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</si>
  <si>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</si>
  <si>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</si>
  <si>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</si>
  <si>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</si>
  <si>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</si>
  <si>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</si>
  <si>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</si>
  <si>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</si>
  <si>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</si>
  <si>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</si>
  <si>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</si>
  <si>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</si>
  <si>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</si>
  <si>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</si>
  <si>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</si>
  <si>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</si>
  <si>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</si>
  <si>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</si>
  <si>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</si>
  <si>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</si>
  <si>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</si>
  <si>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</si>
  <si>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</si>
  <si>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</si>
  <si>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</si>
  <si>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</si>
  <si>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</si>
  <si>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</si>
  <si>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</si>
  <si>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</si>
  <si>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</si>
  <si>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</si>
  <si>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</si>
  <si>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</si>
  <si>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</si>
  <si>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</si>
  <si>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</si>
  <si>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</si>
  <si>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</si>
  <si>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</si>
  <si>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</si>
  <si>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</si>
  <si>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</si>
  <si>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</si>
  <si>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</si>
  <si>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</si>
  <si>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</si>
  <si>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</si>
  <si>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</si>
  <si>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</si>
  <si>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</si>
  <si>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</si>
  <si>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</si>
  <si>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</si>
  <si>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</si>
  <si>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</si>
  <si>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</si>
  <si>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</si>
  <si>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</si>
  <si>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</si>
  <si>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</si>
  <si>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</si>
  <si>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</si>
  <si>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</si>
  <si>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</si>
  <si>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</si>
  <si>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</si>
  <si>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</si>
  <si>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</si>
  <si>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</si>
  <si>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</si>
  <si>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</si>
  <si>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</si>
  <si>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</si>
  <si>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</si>
  <si>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</si>
  <si>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</si>
  <si>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</si>
  <si>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</si>
  <si>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</si>
  <si>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</si>
  <si>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</si>
  <si>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</si>
  <si>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</si>
  <si>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</si>
  <si>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</si>
  <si>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</si>
  <si>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</si>
  <si>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</si>
  <si>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</si>
  <si>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</si>
  <si>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</si>
  <si>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</si>
  <si>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</si>
  <si>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</si>
  <si>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</si>
  <si>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</si>
  <si>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</si>
  <si>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</si>
  <si>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</si>
  <si>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</si>
  <si>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</si>
  <si>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</si>
  <si>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</si>
  <si>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</si>
  <si>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</si>
  <si>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</si>
  <si>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</si>
  <si>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</si>
  <si>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</si>
  <si>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</si>
  <si>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</si>
  <si>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</si>
  <si>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</si>
  <si>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</si>
  <si>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</si>
  <si>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</si>
  <si>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</si>
  <si>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</si>
  <si>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</si>
  <si>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</si>
  <si>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</si>
  <si>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</si>
  <si>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</si>
  <si>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</si>
  <si>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</si>
  <si>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</si>
  <si>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</si>
  <si>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</si>
  <si>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</si>
  <si>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</si>
  <si>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</si>
  <si>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</si>
  <si>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</si>
  <si>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</si>
  <si>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</si>
  <si>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</si>
  <si>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</si>
  <si>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</si>
  <si>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</si>
  <si>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</si>
  <si>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</si>
  <si>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</si>
  <si>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</si>
  <si>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</si>
  <si>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</si>
  <si>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</si>
  <si>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</si>
  <si>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</si>
  <si>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</si>
  <si>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</si>
  <si>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</si>
  <si>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</si>
  <si>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</si>
  <si>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</si>
  <si>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</si>
  <si>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</si>
  <si>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</si>
  <si>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</si>
  <si>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</si>
  <si>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</si>
  <si>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</si>
  <si>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</si>
  <si>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</si>
  <si>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</si>
  <si>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</si>
  <si>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</si>
  <si>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</si>
  <si>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</si>
  <si>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</si>
  <si>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</si>
  <si>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</si>
  <si>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</si>
  <si>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</si>
  <si>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</si>
  <si>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</si>
  <si>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</si>
  <si>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</si>
  <si>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</si>
  <si>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</si>
  <si>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</si>
  <si>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</si>
  <si>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</si>
  <si>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</si>
  <si>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</si>
  <si>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</si>
  <si>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</si>
  <si>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</si>
  <si>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</si>
  <si>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</si>
  <si>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</si>
  <si>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</si>
  <si>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</si>
  <si>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</si>
  <si>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</si>
  <si>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</si>
  <si>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</si>
  <si>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</si>
  <si>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</si>
  <si>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</si>
  <si>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</si>
  <si>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</si>
  <si>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</si>
  <si>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</si>
  <si>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</si>
  <si>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</si>
  <si>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</si>
  <si>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</si>
  <si>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</si>
  <si>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</si>
  <si>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</si>
  <si>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</si>
  <si>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</si>
  <si>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</si>
  <si>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</si>
  <si>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</si>
  <si>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</si>
  <si>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</si>
  <si>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</si>
  <si>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</si>
  <si>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</si>
  <si>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</si>
  <si>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</si>
  <si>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</si>
  <si>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</si>
  <si>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</si>
  <si>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</si>
  <si>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</si>
  <si>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</si>
  <si>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</si>
  <si>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</si>
  <si>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</si>
  <si>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</si>
  <si>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</si>
  <si>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</si>
  <si>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</si>
  <si>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</si>
  <si>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</si>
  <si>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</si>
  <si>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</si>
  <si>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</si>
  <si>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</si>
  <si>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</si>
  <si>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</si>
  <si>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</si>
  <si>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</si>
  <si>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</si>
  <si>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</si>
  <si>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</si>
  <si>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</si>
  <si>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</si>
  <si>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</si>
  <si>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</si>
  <si>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</si>
  <si>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</si>
  <si>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</si>
  <si>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</si>
  <si>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</si>
  <si>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</si>
  <si>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</si>
  <si>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</si>
  <si>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</si>
  <si>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</si>
  <si>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</si>
  <si>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</si>
  <si>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</si>
  <si>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</si>
  <si>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</si>
  <si>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</si>
  <si>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</si>
  <si>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</si>
  <si>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</si>
  <si>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</si>
  <si>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</si>
  <si>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</si>
  <si>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</si>
  <si>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</si>
  <si>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</si>
  <si>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</si>
  <si>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</si>
  <si>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</si>
  <si>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</si>
  <si>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</si>
  <si>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</si>
  <si>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</si>
  <si>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</si>
  <si>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</si>
  <si>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</si>
  <si>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</si>
  <si>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</si>
  <si>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</si>
  <si>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</si>
  <si>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</si>
  <si>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</si>
  <si>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</si>
  <si>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</si>
  <si>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</si>
  <si>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</si>
  <si>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</si>
  <si>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</si>
  <si>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</si>
  <si>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</si>
  <si>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</si>
  <si>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</si>
  <si>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</si>
  <si>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</si>
  <si>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</si>
  <si>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</si>
  <si>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</si>
  <si>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</si>
  <si>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</si>
  <si>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</si>
  <si>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</si>
  <si>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</si>
  <si>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</si>
  <si>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</si>
  <si>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</si>
  <si>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</si>
  <si>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</si>
  <si>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</si>
  <si>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</si>
  <si>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</si>
  <si>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</si>
  <si>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</si>
  <si>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</si>
  <si>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</si>
  <si>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</si>
  <si>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</si>
  <si>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</si>
  <si>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</si>
  <si>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</si>
  <si>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</si>
  <si>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</si>
  <si>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</si>
  <si>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</si>
  <si>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</si>
  <si>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</si>
  <si>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</si>
  <si>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</si>
  <si>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</si>
  <si>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</si>
  <si>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</si>
  <si>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</si>
  <si>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</si>
  <si>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</si>
  <si>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</si>
  <si>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</si>
  <si>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</si>
  <si>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</si>
  <si>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</si>
  <si>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</si>
  <si>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</si>
  <si>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</si>
  <si>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</si>
  <si>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</si>
  <si>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</si>
  <si>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</si>
  <si>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</si>
  <si>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</si>
  <si>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</si>
  <si>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</si>
  <si>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</si>
  <si>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</si>
  <si>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</si>
  <si>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</si>
  <si>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</si>
  <si>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</si>
  <si>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</si>
  <si>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</si>
  <si>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</si>
  <si>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</si>
  <si>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</si>
  <si>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</si>
  <si>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</si>
  <si>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</si>
  <si>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</si>
  <si>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</si>
  <si>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</si>
  <si>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</si>
  <si>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</si>
  <si>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</si>
  <si>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</si>
  <si>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</si>
  <si>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</si>
  <si>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</si>
  <si>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</si>
  <si>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</si>
  <si>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</si>
  <si>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</si>
  <si>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</si>
  <si>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</si>
  <si>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</si>
  <si>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</si>
  <si>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</si>
  <si>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</si>
  <si>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</si>
  <si>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</si>
  <si>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</si>
  <si>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</si>
  <si>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</si>
  <si>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</si>
  <si>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</si>
  <si>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</si>
  <si>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</si>
  <si>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</si>
  <si>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</si>
  <si>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</si>
  <si>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</si>
  <si>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</si>
  <si>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</si>
  <si>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</si>
  <si>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</si>
  <si>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</si>
  <si>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</si>
  <si>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</si>
  <si>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</si>
  <si>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</si>
  <si>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</si>
  <si>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</si>
  <si>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</si>
  <si>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</si>
  <si>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</si>
  <si>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</si>
  <si>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</si>
  <si>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</si>
  <si>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</si>
  <si>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</si>
  <si>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</si>
  <si>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</si>
  <si>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</si>
  <si>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</si>
  <si>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</si>
  <si>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</si>
  <si>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</si>
  <si>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</si>
  <si>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</si>
  <si>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</si>
  <si>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</si>
  <si>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</si>
  <si>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</si>
  <si>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</si>
  <si>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</si>
  <si>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</si>
  <si>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</si>
  <si>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</si>
  <si>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</si>
  <si>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</si>
  <si>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</si>
  <si>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</si>
  <si>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</si>
  <si>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</si>
  <si>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</si>
  <si>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</si>
  <si>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</si>
  <si>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</si>
  <si>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</si>
  <si>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</si>
  <si>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</si>
  <si>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</si>
  <si>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</si>
  <si>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</si>
  <si>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</si>
  <si>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</si>
  <si>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</si>
  <si>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</si>
  <si>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</si>
  <si>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</si>
  <si>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</si>
  <si>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</si>
  <si>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</si>
  <si>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</si>
  <si>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</si>
  <si>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</si>
  <si>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</si>
  <si>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</si>
  <si>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</si>
  <si>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</si>
  <si>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</si>
  <si>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</si>
  <si>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</si>
  <si>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</si>
  <si>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</si>
  <si>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</si>
  <si>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</si>
  <si>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</si>
  <si>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</si>
  <si>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</si>
  <si>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</si>
  <si>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</si>
  <si>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</si>
  <si>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</si>
  <si>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</si>
  <si>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</si>
  <si>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</si>
  <si>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</si>
  <si>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</si>
  <si>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</si>
  <si>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</si>
  <si>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</si>
  <si>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</si>
  <si>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</si>
  <si>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</si>
  <si>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</si>
  <si>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</si>
  <si>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</si>
  <si>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</si>
  <si>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</si>
  <si>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</si>
  <si>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</si>
  <si>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</si>
  <si>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</si>
  <si>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</si>
  <si>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</si>
  <si>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</si>
  <si>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</si>
  <si>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</si>
  <si>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</si>
  <si>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</si>
  <si>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</si>
  <si>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</si>
  <si>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</si>
  <si>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</si>
  <si>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</si>
  <si>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</si>
  <si>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</si>
  <si>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</si>
  <si>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</si>
  <si>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</si>
  <si>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</si>
  <si>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</si>
  <si>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</si>
  <si>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</si>
  <si>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</si>
  <si>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</si>
  <si>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</si>
  <si>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</si>
  <si>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</si>
  <si>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</si>
  <si>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</si>
  <si>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</si>
  <si>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</si>
  <si>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</si>
  <si>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</si>
  <si>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</si>
  <si>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</si>
  <si>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</si>
  <si>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</si>
  <si>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</si>
  <si>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</si>
  <si>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</si>
  <si>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</si>
  <si>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</si>
  <si>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</si>
  <si>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</si>
  <si>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</si>
  <si>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</si>
  <si>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</si>
  <si>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</si>
  <si>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</si>
  <si>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</si>
  <si>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</si>
  <si>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</si>
  <si>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</si>
  <si>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</si>
  <si>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</si>
  <si>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</si>
  <si>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</si>
  <si>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</si>
  <si>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</si>
  <si>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</si>
  <si>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</si>
  <si>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</si>
  <si>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</si>
  <si>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</si>
  <si>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</si>
  <si>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</si>
  <si>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</si>
  <si>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</si>
  <si>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</si>
  <si>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</si>
  <si>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</si>
  <si>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</si>
  <si>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</si>
  <si>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</si>
  <si>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</si>
  <si>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</si>
  <si>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</si>
  <si>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</si>
  <si>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</si>
  <si>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</si>
  <si>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</si>
  <si>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</si>
  <si>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</si>
  <si>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</si>
  <si>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</si>
  <si>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</si>
  <si>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</si>
  <si>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</si>
  <si>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</si>
  <si>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</si>
  <si>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</si>
  <si>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</si>
  <si>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</si>
  <si>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</si>
  <si>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</si>
  <si>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</si>
  <si>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</si>
  <si>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</si>
  <si>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</si>
  <si>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</si>
  <si>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</si>
  <si>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</si>
  <si>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</si>
  <si>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</si>
  <si>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</si>
  <si>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</si>
  <si>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</si>
  <si>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</si>
  <si>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</si>
  <si>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</si>
  <si>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</si>
  <si>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</si>
  <si>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</si>
  <si>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</si>
  <si>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</si>
  <si>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</si>
  <si>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</si>
  <si>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</si>
  <si>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</si>
  <si>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</si>
  <si>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</si>
  <si>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</si>
  <si>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</si>
  <si>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</si>
  <si>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</si>
  <si>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</si>
  <si>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</si>
  <si>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</si>
  <si>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</si>
  <si>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</si>
  <si>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</si>
  <si>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</si>
  <si>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</si>
  <si>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</si>
  <si>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</si>
  <si>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</si>
  <si>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</si>
  <si>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</si>
  <si>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</si>
  <si>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</si>
  <si>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</si>
  <si>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</si>
  <si>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</si>
  <si>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</si>
  <si>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</si>
  <si>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</si>
  <si>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</si>
  <si>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</si>
  <si>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</si>
  <si>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</si>
  <si>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</si>
  <si>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</si>
  <si>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</si>
  <si>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</si>
  <si>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</si>
  <si>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</si>
  <si>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</si>
  <si>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</si>
  <si>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</si>
  <si>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</si>
  <si>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</si>
  <si>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</si>
  <si>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</si>
  <si>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</si>
  <si>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</si>
  <si>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</si>
  <si>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</si>
  <si>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</si>
  <si>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</si>
  <si>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</si>
  <si>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</si>
  <si>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</si>
  <si>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</si>
  <si>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</si>
  <si>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</si>
  <si>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</si>
  <si>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</si>
  <si>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</si>
  <si>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</si>
  <si>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</si>
  <si>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</si>
  <si>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</si>
  <si>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</si>
  <si>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</si>
  <si>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</si>
  <si>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</si>
  <si>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</si>
  <si>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</si>
  <si>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</si>
  <si>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</si>
  <si>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</si>
  <si>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</si>
  <si>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</si>
  <si>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</si>
  <si>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</si>
  <si>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</si>
  <si>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</si>
  <si>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</si>
  <si>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</si>
  <si>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</si>
  <si>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</si>
  <si>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</si>
  <si>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</si>
  <si>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</si>
  <si>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</si>
  <si>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</si>
  <si>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</si>
  <si>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</si>
  <si>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</si>
  <si>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</si>
  <si>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</si>
  <si>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</si>
  <si>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</si>
  <si>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</si>
  <si>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</si>
  <si>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</si>
  <si>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</si>
  <si>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</si>
  <si>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</si>
  <si>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</si>
  <si>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</si>
  <si>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</si>
  <si>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</si>
  <si>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</si>
  <si>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</si>
  <si>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</si>
  <si>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</si>
  <si>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</si>
  <si>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</si>
  <si>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</si>
  <si>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</si>
  <si>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</si>
  <si>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</si>
  <si>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</si>
  <si>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</si>
  <si>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</si>
  <si>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</si>
  <si>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</si>
  <si>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</si>
  <si>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</si>
  <si>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</si>
  <si>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</si>
  <si>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</si>
  <si>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</si>
  <si>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</si>
  <si>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</si>
  <si>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</si>
  <si>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</si>
  <si>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</si>
  <si>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</si>
  <si>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</si>
  <si>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</si>
  <si>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</si>
  <si>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</si>
  <si>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</si>
  <si>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</si>
  <si>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</si>
  <si>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</si>
  <si>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</si>
  <si>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</si>
  <si>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</si>
  <si>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</si>
  <si>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</si>
  <si>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</si>
  <si>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</si>
  <si>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</si>
  <si>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</si>
  <si>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</si>
  <si>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</si>
  <si>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</si>
  <si>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</si>
  <si>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</si>
  <si>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</si>
  <si>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</si>
  <si>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</si>
  <si>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</si>
  <si>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</si>
  <si>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</si>
  <si>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</si>
  <si>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</si>
  <si>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</si>
  <si>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</si>
  <si>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</si>
  <si>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</si>
  <si>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</si>
  <si>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</si>
  <si>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</si>
  <si>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</si>
  <si>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</si>
  <si>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</si>
  <si>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</si>
  <si>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</si>
  <si>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</si>
  <si>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</si>
  <si>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</si>
  <si>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</si>
  <si>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</si>
  <si>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</si>
  <si>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</si>
  <si>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</si>
  <si>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</si>
  <si>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</si>
  <si>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</si>
  <si>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</si>
  <si>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</si>
  <si>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</si>
  <si>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</si>
  <si>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</si>
  <si>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</si>
  <si>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</si>
  <si>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</si>
  <si>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</si>
  <si>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</si>
  <si>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</si>
  <si>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</si>
  <si>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</si>
  <si>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</si>
  <si>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</si>
  <si>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</si>
  <si>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</si>
  <si>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</si>
  <si>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</si>
  <si>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</si>
  <si>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</si>
  <si>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</si>
  <si>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</si>
  <si>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</si>
  <si>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</si>
  <si>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</si>
  <si>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</si>
  <si>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</si>
  <si>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</si>
  <si>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</si>
  <si>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</si>
  <si>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</si>
  <si>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</si>
  <si>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</si>
  <si>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</si>
  <si>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</si>
  <si>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</si>
  <si>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</si>
  <si>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</si>
  <si>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</si>
  <si>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</si>
  <si>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</si>
  <si>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</si>
  <si>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</si>
  <si>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</si>
  <si>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</si>
  <si>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</si>
  <si>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</si>
  <si>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</si>
  <si>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</si>
  <si>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</si>
  <si>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</si>
  <si>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</si>
  <si>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</si>
  <si>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</si>
  <si>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</si>
  <si>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</si>
  <si>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</si>
  <si>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</si>
  <si>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</si>
  <si>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</si>
  <si>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</si>
  <si>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</si>
  <si>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</si>
  <si>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</si>
  <si>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</si>
  <si>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</si>
  <si>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</si>
  <si>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</si>
  <si>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</si>
  <si>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</si>
  <si>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</si>
  <si>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</si>
  <si>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</si>
  <si>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</si>
  <si>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</si>
  <si>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</si>
  <si>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</si>
  <si>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</si>
  <si>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</si>
  <si>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</si>
  <si>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</si>
  <si>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</si>
  <si>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</si>
  <si>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</si>
  <si>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</si>
  <si>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</si>
  <si>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</si>
  <si>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</si>
  <si>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</si>
  <si>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</si>
  <si>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</si>
  <si>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</si>
  <si>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</si>
  <si>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</si>
  <si>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</si>
  <si>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</si>
  <si>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</si>
  <si>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</si>
  <si>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</si>
  <si>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</si>
  <si>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</si>
  <si>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</si>
  <si>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</si>
  <si>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</si>
  <si>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</si>
  <si>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</si>
  <si>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</si>
  <si>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</si>
  <si>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</si>
  <si>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</si>
  <si>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</si>
  <si>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</si>
  <si>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</si>
  <si>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</si>
  <si>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</si>
  <si>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</si>
  <si>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</si>
  <si>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</si>
  <si>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</si>
  <si>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</si>
  <si>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</si>
  <si>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</si>
  <si>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</si>
  <si>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</si>
  <si>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</si>
  <si>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</si>
  <si>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</si>
  <si>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</si>
  <si>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</si>
  <si>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</si>
  <si>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</si>
  <si>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</si>
  <si>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</si>
  <si>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</si>
  <si>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</si>
  <si>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</si>
  <si>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</si>
  <si>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</si>
  <si>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</si>
  <si>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</si>
  <si>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</si>
  <si>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</si>
  <si>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</si>
  <si>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</si>
  <si>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</si>
  <si>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</si>
  <si>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</si>
  <si>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</si>
  <si>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</si>
  <si>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</si>
  <si>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</si>
  <si>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</si>
  <si>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</si>
  <si>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</si>
  <si>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</si>
  <si>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</si>
  <si>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</si>
  <si>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</si>
  <si>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</si>
  <si>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</si>
  <si>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</si>
  <si>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</si>
  <si>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</si>
  <si>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</si>
  <si>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</si>
  <si>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</si>
  <si>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</si>
  <si>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</si>
  <si>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</si>
  <si>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</si>
  <si>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</si>
  <si>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</si>
  <si>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</si>
  <si>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</si>
  <si>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</si>
  <si>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</si>
  <si>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</si>
  <si>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</si>
  <si>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</si>
  <si>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</si>
  <si>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</si>
  <si>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</si>
  <si>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</si>
  <si>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</si>
  <si>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</si>
  <si>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</si>
  <si>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</si>
  <si>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</si>
  <si>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</si>
  <si>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</si>
  <si>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</si>
  <si>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</si>
  <si>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</si>
  <si>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</si>
  <si>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</si>
  <si>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</si>
  <si>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</si>
  <si>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</si>
  <si>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</si>
  <si>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</si>
  <si>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</si>
  <si>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</si>
  <si>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</si>
  <si>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</si>
  <si>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</si>
  <si>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</si>
  <si>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</si>
  <si>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</si>
  <si>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</si>
  <si>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</si>
  <si>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</si>
  <si>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</si>
  <si>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</si>
  <si>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</si>
  <si>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</si>
  <si>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</si>
  <si>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</si>
  <si>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</si>
  <si>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</si>
  <si>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</si>
  <si>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</si>
  <si>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</si>
  <si>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</si>
  <si>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</si>
  <si>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</si>
  <si>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</si>
  <si>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</si>
  <si>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</si>
  <si>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</si>
  <si>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</si>
  <si>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</si>
  <si>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</si>
  <si>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</si>
  <si>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</si>
  <si>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</si>
  <si>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</si>
  <si>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</si>
  <si>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</si>
  <si>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</si>
  <si>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</si>
  <si>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</si>
  <si>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</si>
  <si>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</si>
  <si>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</si>
  <si>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</si>
  <si>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</si>
  <si>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</si>
  <si>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</si>
  <si>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</si>
  <si>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</si>
  <si>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</si>
  <si>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</si>
  <si>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</si>
  <si>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</si>
  <si>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</si>
  <si>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</si>
  <si>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</si>
  <si>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</si>
  <si>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</si>
  <si>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</si>
  <si>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</si>
  <si>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</si>
  <si>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</si>
  <si>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</si>
  <si>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</si>
  <si>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</si>
  <si>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</si>
  <si>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</si>
  <si>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</si>
  <si>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</si>
  <si>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</si>
  <si>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</si>
  <si>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</si>
  <si>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</si>
  <si>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</si>
  <si>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</si>
  <si>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</si>
  <si>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</si>
  <si>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</si>
  <si>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</si>
  <si>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</si>
  <si>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</si>
  <si>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</si>
  <si>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</si>
  <si>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</si>
  <si>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</si>
  <si>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</si>
  <si>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</si>
  <si>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</si>
  <si>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</si>
  <si>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</si>
  <si>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</si>
  <si>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</si>
  <si>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</si>
  <si>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</si>
  <si>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</si>
  <si>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</si>
  <si>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</si>
  <si>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</si>
  <si>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</si>
  <si>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</si>
  <si>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</si>
  <si>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</si>
  <si>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</si>
  <si>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</si>
  <si>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</si>
  <si>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</si>
  <si>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</si>
  <si>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</si>
  <si>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</si>
  <si>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</si>
  <si>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</si>
  <si>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</si>
  <si>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</si>
  <si>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</si>
  <si>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</si>
  <si>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</si>
  <si>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</si>
  <si>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</si>
  <si>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</si>
  <si>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</si>
  <si>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</si>
  <si>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</si>
  <si>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</si>
  <si>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</si>
  <si>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</si>
  <si>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</si>
  <si>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</si>
  <si>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</si>
  <si>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</si>
  <si>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</si>
  <si>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</si>
  <si>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</si>
  <si>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</si>
  <si>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</si>
  <si>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</si>
  <si>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</si>
  <si>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</si>
  <si>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</si>
  <si>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</si>
  <si>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</si>
  <si>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</si>
  <si>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</si>
  <si>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</si>
  <si>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</si>
  <si>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</si>
  <si>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</si>
  <si>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</si>
  <si>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</si>
  <si>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</si>
  <si>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</si>
  <si>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</si>
  <si>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</si>
  <si>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</si>
  <si>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</si>
  <si>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</si>
  <si>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</si>
  <si>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</si>
  <si>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</si>
  <si>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</si>
  <si>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</si>
  <si>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</si>
  <si>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</si>
  <si>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</si>
  <si>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</si>
  <si>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</si>
  <si>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</si>
  <si>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</si>
  <si>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</si>
  <si>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</si>
  <si>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</si>
  <si>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</si>
  <si>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</si>
  <si>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</si>
  <si>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</si>
  <si>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</si>
  <si>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</si>
  <si>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</si>
  <si>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</si>
  <si>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</si>
  <si>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</si>
  <si>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</si>
  <si>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</si>
  <si>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</si>
  <si>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</si>
  <si>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</si>
  <si>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</si>
  <si>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</si>
  <si>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</si>
  <si>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</si>
  <si>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</si>
  <si>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</si>
  <si>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</si>
  <si>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</si>
  <si>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</si>
  <si>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</si>
  <si>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</si>
  <si>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</si>
  <si>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</si>
  <si>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</si>
  <si>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</si>
  <si>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</si>
  <si>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</si>
  <si>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</si>
  <si>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</si>
  <si>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</si>
  <si>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</si>
  <si>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</si>
  <si>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</si>
  <si>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</si>
  <si>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</si>
  <si>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</si>
  <si>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</si>
  <si>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</si>
  <si>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</si>
  <si>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</si>
  <si>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</si>
  <si>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</si>
  <si>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</si>
  <si>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</si>
  <si>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</si>
  <si>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</si>
  <si>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</si>
  <si>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</si>
  <si>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</si>
  <si>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</si>
  <si>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</si>
  <si>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</si>
  <si>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</si>
  <si>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</si>
  <si>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</si>
  <si>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</si>
  <si>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</si>
  <si>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</si>
  <si>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</si>
  <si>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</si>
  <si>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</si>
  <si>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</si>
  <si>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</si>
  <si>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</si>
  <si>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</si>
  <si>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</si>
  <si>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</si>
  <si>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</si>
  <si>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</si>
  <si>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</si>
  <si>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</si>
  <si>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</si>
  <si>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</si>
  <si>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</si>
  <si>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</si>
  <si>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</si>
  <si>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</si>
  <si>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</si>
  <si>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</si>
  <si>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</si>
  <si>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</si>
  <si>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</si>
  <si>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</si>
  <si>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</si>
  <si>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</si>
  <si>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</si>
  <si>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</si>
  <si>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</si>
  <si>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</si>
  <si>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</si>
  <si>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</si>
  <si>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</si>
  <si>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</si>
  <si>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</si>
  <si>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</si>
  <si>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</si>
  <si>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</si>
  <si>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</si>
  <si>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</si>
  <si>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</si>
  <si>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</si>
  <si>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</si>
  <si>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</si>
  <si>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</si>
  <si>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</si>
  <si>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</si>
  <si>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</si>
  <si>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</si>
  <si>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</si>
  <si>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</si>
  <si>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</si>
  <si>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</si>
  <si>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</si>
  <si>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</si>
  <si>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</si>
  <si>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</si>
  <si>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</si>
  <si>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</si>
  <si>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</si>
  <si>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</si>
  <si>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</si>
  <si>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</si>
  <si>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</si>
  <si>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</si>
  <si>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</si>
  <si>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</si>
  <si>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</si>
  <si>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</si>
  <si>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</si>
  <si>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</si>
  <si>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</si>
  <si>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</si>
  <si>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</si>
  <si>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</si>
  <si>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</si>
  <si>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</si>
  <si>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</si>
  <si>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</si>
  <si>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</si>
  <si>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</si>
  <si>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</si>
  <si>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</si>
  <si>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</si>
  <si>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</si>
  <si>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</si>
  <si>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</si>
  <si>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</si>
  <si>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</si>
  <si>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</si>
  <si>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</si>
  <si>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</si>
  <si>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</si>
  <si>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</si>
  <si>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</si>
  <si>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</si>
  <si>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</si>
  <si>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</si>
  <si>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</si>
  <si>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</si>
  <si>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</si>
  <si>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</si>
  <si>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</si>
  <si>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</si>
  <si>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</si>
  <si>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</si>
  <si>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</si>
  <si>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</si>
  <si>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</si>
  <si>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</si>
  <si>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</si>
  <si>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</si>
  <si>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</si>
  <si>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</si>
  <si>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</si>
  <si>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</si>
  <si>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</si>
  <si>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</si>
  <si>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</si>
  <si>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</si>
  <si>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</si>
  <si>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</si>
  <si>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</si>
  <si>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</si>
  <si>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</si>
  <si>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</si>
  <si>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</si>
  <si>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</si>
  <si>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</si>
  <si>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</si>
  <si>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</si>
  <si>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</si>
  <si>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</si>
  <si>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</si>
  <si>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</si>
  <si>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</si>
  <si>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</si>
  <si>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</si>
  <si>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</si>
  <si>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</si>
  <si>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</si>
  <si>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</si>
  <si>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</si>
  <si>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</si>
  <si>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</si>
  <si>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</si>
  <si>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</si>
  <si>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</si>
  <si>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</si>
  <si>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</si>
  <si>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</si>
  <si>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</si>
  <si>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</si>
  <si>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</si>
  <si>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</si>
  <si>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</si>
  <si>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</si>
  <si>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</si>
  <si>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</si>
  <si>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</si>
  <si>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</si>
  <si>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</si>
  <si>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</si>
  <si>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</si>
  <si>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</si>
  <si>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</si>
  <si>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</si>
  <si>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</si>
  <si>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</si>
  <si>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</si>
  <si>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</si>
  <si>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</si>
  <si>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</si>
  <si>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</si>
  <si>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</si>
  <si>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</si>
  <si>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</si>
  <si>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</si>
  <si>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</si>
  <si>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</si>
  <si>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</si>
  <si>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</si>
  <si>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</si>
  <si>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</si>
  <si>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</si>
  <si>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</si>
  <si>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</si>
  <si>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</si>
  <si>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</si>
  <si>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</si>
  <si>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</si>
  <si>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</si>
  <si>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</si>
  <si>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</si>
  <si>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</si>
  <si>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</si>
  <si>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</si>
  <si>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</si>
  <si>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</si>
  <si>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</si>
  <si>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</si>
  <si>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</si>
  <si>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</si>
  <si>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</si>
  <si>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</si>
  <si>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</si>
  <si>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</si>
  <si>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</si>
  <si>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</si>
  <si>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</si>
  <si>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</si>
  <si>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</si>
  <si>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</si>
  <si>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</si>
  <si>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</si>
  <si>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</si>
  <si>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</si>
  <si>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</si>
  <si>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</si>
  <si>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</si>
  <si>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</si>
  <si>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</si>
  <si>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</si>
  <si>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</si>
  <si>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</si>
  <si>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</si>
  <si>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</si>
  <si>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</si>
  <si>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</si>
  <si>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</si>
  <si>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</si>
  <si>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</si>
  <si>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</si>
  <si>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</si>
  <si>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</si>
  <si>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</si>
  <si>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</si>
  <si>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</si>
  <si>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</si>
  <si>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</si>
  <si>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</si>
  <si>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</si>
  <si>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</si>
  <si>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</si>
  <si>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</si>
  <si>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</si>
  <si>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</si>
  <si>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</si>
  <si>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</si>
  <si>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</si>
  <si>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</si>
  <si>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</si>
  <si>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</si>
  <si>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</si>
  <si>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</si>
  <si>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</si>
  <si>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</si>
  <si>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</si>
  <si>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</si>
  <si>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</si>
  <si>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</si>
  <si>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</si>
  <si>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</si>
  <si>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</si>
  <si>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</si>
  <si>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</si>
  <si>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</si>
  <si>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</si>
  <si>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</si>
  <si>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</si>
  <si>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</si>
  <si>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</si>
  <si>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</si>
  <si>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</si>
  <si>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</si>
  <si>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</si>
  <si>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</si>
  <si>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</si>
  <si>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</si>
  <si>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</si>
  <si>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</si>
  <si>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</si>
  <si>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</si>
  <si>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</si>
  <si>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</si>
  <si>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</si>
  <si>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</si>
  <si>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</si>
  <si>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</si>
  <si>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</si>
  <si>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</si>
  <si>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</si>
  <si>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</si>
  <si>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</si>
  <si>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</si>
  <si>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</si>
  <si>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</si>
  <si>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</si>
  <si>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</si>
  <si>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</si>
  <si>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</si>
  <si>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</si>
  <si>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</si>
  <si>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</si>
  <si>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</si>
  <si>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</si>
  <si>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</si>
  <si>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</si>
  <si>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</si>
  <si>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</si>
  <si>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</si>
  <si>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</si>
  <si>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</si>
  <si>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</si>
  <si>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</si>
  <si>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</si>
  <si>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</si>
  <si>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</si>
  <si>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</si>
  <si>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</si>
  <si>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</si>
  <si>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</si>
  <si>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</si>
  <si>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</si>
  <si>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</si>
  <si>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</si>
  <si>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</si>
  <si>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</si>
  <si>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</si>
  <si>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</si>
  <si>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</si>
  <si>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</si>
  <si>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</si>
  <si>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</si>
  <si>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</si>
  <si>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</si>
  <si>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</si>
  <si>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</si>
  <si>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</si>
  <si>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</si>
  <si>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</si>
  <si>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</si>
  <si>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</si>
  <si>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</si>
  <si>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</si>
  <si>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</si>
  <si>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</si>
  <si>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</si>
  <si>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</si>
  <si>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</si>
  <si>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</si>
  <si>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</si>
  <si>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</si>
  <si>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</si>
  <si>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</si>
  <si>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</si>
  <si>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</si>
  <si>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</si>
  <si>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</si>
  <si>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</si>
  <si>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</si>
  <si>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</si>
  <si>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</si>
  <si>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</si>
  <si>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</si>
  <si>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</si>
  <si>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</si>
  <si>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</si>
  <si>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</si>
  <si>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</si>
  <si>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</si>
  <si>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</si>
  <si>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</si>
  <si>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</si>
  <si>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</si>
  <si>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</si>
  <si>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</si>
  <si>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</si>
  <si>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</si>
  <si>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</si>
  <si>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</si>
  <si>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</si>
  <si>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</si>
  <si>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</si>
  <si>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</si>
  <si>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</si>
  <si>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</si>
  <si>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</si>
  <si>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</si>
  <si>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</si>
  <si>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</si>
  <si>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</si>
  <si>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</si>
  <si>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</si>
  <si>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</si>
  <si>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</si>
  <si>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</si>
  <si>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</si>
  <si>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</si>
  <si>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</si>
  <si>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</si>
  <si>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</si>
  <si>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</si>
  <si>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</si>
  <si>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</si>
  <si>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</si>
  <si>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</si>
  <si>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</si>
  <si>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</si>
  <si>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</si>
  <si>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</si>
  <si>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</si>
  <si>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</si>
  <si>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</si>
  <si>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</si>
  <si>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</si>
  <si>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</si>
  <si>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</si>
  <si>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</si>
  <si>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</si>
  <si>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</si>
  <si>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</si>
  <si>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</si>
  <si>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</si>
  <si>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</si>
  <si>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</si>
  <si>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</si>
  <si>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</si>
  <si>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</si>
  <si>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</si>
  <si>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</si>
  <si>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</si>
  <si>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</si>
  <si>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</si>
  <si>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</si>
  <si>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</si>
  <si>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</si>
  <si>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</si>
  <si>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</si>
  <si>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</si>
  <si>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</si>
  <si>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</si>
  <si>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</si>
  <si>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</si>
  <si>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</si>
  <si>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</si>
  <si>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</si>
  <si>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</si>
  <si>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</si>
  <si>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</si>
  <si>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</si>
  <si>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</si>
  <si>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</si>
  <si>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</si>
  <si>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</si>
  <si>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</si>
  <si>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</si>
  <si>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</si>
  <si>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</si>
  <si>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</si>
  <si>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</si>
  <si>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</si>
  <si>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</si>
  <si>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</si>
  <si>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</si>
  <si>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</si>
  <si>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</si>
  <si>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</si>
  <si>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</si>
  <si>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</si>
  <si>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</si>
  <si>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</si>
  <si>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</si>
  <si>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</si>
  <si>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</si>
  <si>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</si>
  <si>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</si>
  <si>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</si>
  <si>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</si>
  <si>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</si>
  <si>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</si>
  <si>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</si>
  <si>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</si>
  <si>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</si>
  <si>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</si>
  <si>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</si>
  <si>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</si>
  <si>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</si>
  <si>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</si>
  <si>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</si>
  <si>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</si>
  <si>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</si>
  <si>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</si>
  <si>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</si>
  <si>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</si>
  <si>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</si>
  <si>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</si>
  <si>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</si>
  <si>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</si>
  <si>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</si>
  <si>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</si>
  <si>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</si>
  <si>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</si>
  <si>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</si>
  <si>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</si>
  <si>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</si>
  <si>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</si>
  <si>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</si>
  <si>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</si>
  <si>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</si>
  <si>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</si>
  <si>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</si>
  <si>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</si>
  <si>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</si>
  <si>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</si>
  <si>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</si>
  <si>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</si>
  <si>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</si>
  <si>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</si>
  <si>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</si>
  <si>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</si>
  <si>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</si>
  <si>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</si>
  <si>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</si>
  <si>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</si>
  <si>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</si>
  <si>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</si>
  <si>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</si>
  <si>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</si>
  <si>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</si>
  <si>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</si>
  <si>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</si>
  <si>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</si>
  <si>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</si>
  <si>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</si>
  <si>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</si>
  <si>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</si>
  <si>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</si>
  <si>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</si>
  <si>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</si>
  <si>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</si>
  <si>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</si>
  <si>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</si>
  <si>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</si>
  <si>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</si>
  <si>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</si>
  <si>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</si>
  <si>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</si>
  <si>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</si>
  <si>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</si>
  <si>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</si>
  <si>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</si>
  <si>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</si>
  <si>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</si>
  <si>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</si>
  <si>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</si>
  <si>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</si>
  <si>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</si>
  <si>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</si>
  <si>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</si>
  <si>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</si>
  <si>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</si>
  <si>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</si>
  <si>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</si>
  <si>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</si>
  <si>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</si>
  <si>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</si>
  <si>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</si>
  <si>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</si>
  <si>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</si>
  <si>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</si>
  <si>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</si>
  <si>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</si>
  <si>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</si>
  <si>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</si>
  <si>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</si>
  <si>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</si>
  <si>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</si>
  <si>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</si>
  <si>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</si>
  <si>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</si>
  <si>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</si>
  <si>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</si>
  <si>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</si>
  <si>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</si>
  <si>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</si>
  <si>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</si>
  <si>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</si>
  <si>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</si>
  <si>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</si>
  <si>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</si>
  <si>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</si>
  <si>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</si>
  <si>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</si>
  <si>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</si>
  <si>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</si>
  <si>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</si>
  <si>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</si>
  <si>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</si>
  <si>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</si>
  <si>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</si>
  <si>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</si>
  <si>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</si>
  <si>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</si>
  <si>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</si>
  <si>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</si>
  <si>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</si>
  <si>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</si>
  <si>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</si>
  <si>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</si>
  <si>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</si>
  <si>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</si>
  <si>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</si>
  <si>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</si>
  <si>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</si>
  <si>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</si>
  <si>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</si>
  <si>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</si>
  <si>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</si>
  <si>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</si>
  <si>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</si>
  <si>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</si>
  <si>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</si>
  <si>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</si>
  <si>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</si>
  <si>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</si>
  <si>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</si>
  <si>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</si>
  <si>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</si>
  <si>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</si>
  <si>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</si>
  <si>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</si>
  <si>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</si>
  <si>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</si>
  <si>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</si>
  <si>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</si>
  <si>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</si>
  <si>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</si>
  <si>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</si>
  <si>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</si>
  <si>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</si>
  <si>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</si>
  <si>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</si>
  <si>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</si>
  <si>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</si>
  <si>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</si>
  <si>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</si>
  <si>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</si>
  <si>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</si>
  <si>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</si>
  <si>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</si>
  <si>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</si>
  <si>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</si>
  <si>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</si>
  <si>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</si>
  <si>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</si>
  <si>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</si>
  <si>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</si>
  <si>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</si>
  <si>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</si>
  <si>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</si>
  <si>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</si>
  <si>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</si>
  <si>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</si>
  <si>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</si>
  <si>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</si>
  <si>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</si>
  <si>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</si>
  <si>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</si>
  <si>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</si>
  <si>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</si>
  <si>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</si>
  <si>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</si>
  <si>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</si>
  <si>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</si>
  <si>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</si>
  <si>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</si>
  <si>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</si>
  <si>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</si>
  <si>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</si>
  <si>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</si>
  <si>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</si>
  <si>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</si>
  <si>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</si>
  <si>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</si>
  <si>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</si>
  <si>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</si>
  <si>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</si>
  <si>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</si>
  <si>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</si>
  <si>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</si>
  <si>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</si>
  <si>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</si>
  <si>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</si>
  <si>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</si>
  <si>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</si>
  <si>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</si>
  <si>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</si>
  <si>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</si>
  <si>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</si>
  <si>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</si>
  <si>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</si>
  <si>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</si>
  <si>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</si>
  <si>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</si>
  <si>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</si>
  <si>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</si>
  <si>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</si>
  <si>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</si>
  <si>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</si>
  <si>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</si>
  <si>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</si>
  <si>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</si>
  <si>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</si>
  <si>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</si>
  <si>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</si>
  <si>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</si>
  <si>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</si>
  <si>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</si>
  <si>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</si>
  <si>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</si>
  <si>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</si>
  <si>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</si>
  <si>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</si>
  <si>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</si>
  <si>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</si>
  <si>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</si>
  <si>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</si>
  <si>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</si>
  <si>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</si>
  <si>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</si>
  <si>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</si>
  <si>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</si>
  <si>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</si>
  <si>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</si>
  <si>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</si>
  <si>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</si>
  <si>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</si>
  <si>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</si>
  <si>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</si>
  <si>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</si>
  <si>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</si>
  <si>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</si>
  <si>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</si>
  <si>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</si>
  <si>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</si>
  <si>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</si>
  <si>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</si>
  <si>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</si>
  <si>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</si>
  <si>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</si>
  <si>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</si>
  <si>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</si>
  <si>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</si>
  <si>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</si>
  <si>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</si>
  <si>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</si>
  <si>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</si>
  <si>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</si>
  <si>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</si>
  <si>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</si>
  <si>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</si>
  <si>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</si>
  <si>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</si>
  <si>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</si>
  <si>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</si>
  <si>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</si>
  <si>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</si>
  <si>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</si>
  <si>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</si>
  <si>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</si>
  <si>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</si>
  <si>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</si>
  <si>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</si>
  <si>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</si>
  <si>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</si>
  <si>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</si>
  <si>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</si>
  <si>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</si>
  <si>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</si>
  <si>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</si>
  <si>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</si>
  <si>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</si>
  <si>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</si>
  <si>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</si>
  <si>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</si>
  <si>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</si>
  <si>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</si>
  <si>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</si>
  <si>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</si>
  <si>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</si>
  <si>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</si>
  <si>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</si>
  <si>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</si>
  <si>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</si>
  <si>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</si>
  <si>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</si>
  <si>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</si>
  <si>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</si>
  <si>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</si>
  <si>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</si>
  <si>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</si>
  <si>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</si>
  <si>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</si>
  <si>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</si>
  <si>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</si>
  <si>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</si>
  <si>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</si>
  <si>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</si>
  <si>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</si>
  <si>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</si>
  <si>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</si>
  <si>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</si>
  <si>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</si>
  <si>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</si>
  <si>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</si>
  <si>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</si>
  <si>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</si>
  <si>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</si>
  <si>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</si>
  <si>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</si>
  <si>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</si>
  <si>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</si>
  <si>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</si>
  <si>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</si>
  <si>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</si>
  <si>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</si>
  <si>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</si>
  <si>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</si>
  <si>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</si>
  <si>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</si>
  <si>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</si>
  <si>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</si>
  <si>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</si>
  <si>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</si>
  <si>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</si>
  <si>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</si>
  <si>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</si>
  <si>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</si>
  <si>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</si>
  <si>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</si>
  <si>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</si>
  <si>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</si>
  <si>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</si>
  <si>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</si>
  <si>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</si>
  <si>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</si>
  <si>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</si>
  <si>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</si>
  <si>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</si>
  <si>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</si>
  <si>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</si>
  <si>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</si>
  <si>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</si>
  <si>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</si>
  <si>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</si>
  <si>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</si>
  <si>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</si>
  <si>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</si>
  <si>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</si>
  <si>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</si>
  <si>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</si>
  <si>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</si>
  <si>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</si>
  <si>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</si>
  <si>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</si>
  <si>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</si>
  <si>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</si>
  <si>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</si>
  <si>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</si>
  <si>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</si>
  <si>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</si>
  <si>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</si>
  <si>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</si>
  <si>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</si>
  <si>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</si>
  <si>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</si>
  <si>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</si>
  <si>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</si>
  <si>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</si>
  <si>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</si>
  <si>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</si>
  <si>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</si>
  <si>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</si>
  <si>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</si>
  <si>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</si>
  <si>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</si>
  <si>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</si>
  <si>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</si>
  <si>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</si>
  <si>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</si>
  <si>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</si>
  <si>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</si>
  <si>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</si>
  <si>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</si>
  <si>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</si>
  <si>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</si>
  <si>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</si>
  <si>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</si>
  <si>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</si>
  <si>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</si>
  <si>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</si>
  <si>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</si>
  <si>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</si>
  <si>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</si>
  <si>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</si>
  <si>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</si>
  <si>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</si>
  <si>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</si>
  <si>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</si>
  <si>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</si>
  <si>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</si>
  <si>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</si>
  <si>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</si>
  <si>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</si>
  <si>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</si>
  <si>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</si>
  <si>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</si>
  <si>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</si>
  <si>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</si>
  <si>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</si>
  <si>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</si>
  <si>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</si>
  <si>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</si>
  <si>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</si>
  <si>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</si>
  <si>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</si>
  <si>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</si>
  <si>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</si>
  <si>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</si>
  <si>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</si>
  <si>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</si>
  <si>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</si>
  <si>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</si>
  <si>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</si>
  <si>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</si>
  <si>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</si>
  <si>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</si>
  <si>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</si>
  <si>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</si>
  <si>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</si>
  <si>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</si>
  <si>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</si>
  <si>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</si>
  <si>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</si>
  <si>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</si>
  <si>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</si>
  <si>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</si>
  <si>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</si>
  <si>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</si>
  <si>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</si>
  <si>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</si>
  <si>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</si>
  <si>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</si>
  <si>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</si>
  <si>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</si>
  <si>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</si>
  <si>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</si>
  <si>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</si>
  <si>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</si>
  <si>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</si>
  <si>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</si>
  <si>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</si>
  <si>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</si>
  <si>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</si>
  <si>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</si>
  <si>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</si>
  <si>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</si>
  <si>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</si>
  <si>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</si>
  <si>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</si>
  <si>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</si>
  <si>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</si>
  <si>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</si>
  <si>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</si>
  <si>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</si>
  <si>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</si>
  <si>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</si>
  <si>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</si>
  <si>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</si>
  <si>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</si>
  <si>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</si>
  <si>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</si>
  <si>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</si>
  <si>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</si>
  <si>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</si>
  <si>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</si>
  <si>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</si>
  <si>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</si>
  <si>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</si>
  <si>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</si>
  <si>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</si>
  <si>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</si>
  <si>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</si>
  <si>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</si>
  <si>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</si>
  <si>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</si>
  <si>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</si>
  <si>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</si>
  <si>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</si>
  <si>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</si>
  <si>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</si>
  <si>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</si>
  <si>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</si>
  <si>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</si>
  <si>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</si>
  <si>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</si>
  <si>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</si>
  <si>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</si>
  <si>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</si>
  <si>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</si>
  <si>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</si>
  <si>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</si>
  <si>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</si>
  <si>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</si>
  <si>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</si>
  <si>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</si>
  <si>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</si>
  <si>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</si>
  <si>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</si>
  <si>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</si>
  <si>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</si>
  <si>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</si>
  <si>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</si>
  <si>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</si>
  <si>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</si>
  <si>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</si>
  <si>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</si>
  <si>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</si>
  <si>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</si>
  <si>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</si>
  <si>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</si>
  <si>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</si>
  <si>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</si>
  <si>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</si>
  <si>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</si>
  <si>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</si>
  <si>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</si>
  <si>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</si>
  <si>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</si>
  <si>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</si>
  <si>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</si>
  <si>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</si>
  <si>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</si>
  <si>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</si>
  <si>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</si>
  <si>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</si>
  <si>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</si>
  <si>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</si>
  <si>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</si>
  <si>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</si>
  <si>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</si>
  <si>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</si>
  <si>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</si>
  <si>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</si>
  <si>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</si>
  <si>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</si>
  <si>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</si>
  <si>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</si>
  <si>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</si>
  <si>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</si>
  <si>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</si>
  <si>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</si>
  <si>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</si>
  <si>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</si>
  <si>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</si>
  <si>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</si>
  <si>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</si>
  <si>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</si>
  <si>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</si>
  <si>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</si>
  <si>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</si>
  <si>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</si>
  <si>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</si>
  <si>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</si>
  <si>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</si>
  <si>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</si>
  <si>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</si>
  <si>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</si>
  <si>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</si>
  <si>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</si>
  <si>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</si>
  <si>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</si>
  <si>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</si>
  <si>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</si>
  <si>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</si>
  <si>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</si>
  <si>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</si>
  <si>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</si>
  <si>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</si>
  <si>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</si>
  <si>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</si>
  <si>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</si>
  <si>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</si>
  <si>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</si>
  <si>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</si>
  <si>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</si>
  <si>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</si>
  <si>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</si>
  <si>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</si>
  <si>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</si>
  <si>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</si>
  <si>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</si>
  <si>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</si>
  <si>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</si>
  <si>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</si>
  <si>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</si>
  <si>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</si>
  <si>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</si>
  <si>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</si>
  <si>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</si>
  <si>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</si>
  <si>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</si>
  <si>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</si>
  <si>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</si>
  <si>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</si>
  <si>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</si>
  <si>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</si>
  <si>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</si>
  <si>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</si>
  <si>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</si>
  <si>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</si>
  <si>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</si>
  <si>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</si>
  <si>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</si>
  <si>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</si>
  <si>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</si>
  <si>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</si>
  <si>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</si>
  <si>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</si>
  <si>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</si>
  <si>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</si>
  <si>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</si>
  <si>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</si>
  <si>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</si>
  <si>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</si>
  <si>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</si>
  <si>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</si>
  <si>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</si>
  <si>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</si>
  <si>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</si>
  <si>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</si>
  <si>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</si>
  <si>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</si>
  <si>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</si>
  <si>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</si>
  <si>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</si>
  <si>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</si>
  <si>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</si>
  <si>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</si>
  <si>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</si>
  <si>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</si>
  <si>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</si>
  <si>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</si>
  <si>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</si>
  <si>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</si>
  <si>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</si>
  <si>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</si>
  <si>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</si>
  <si>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</si>
  <si>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</si>
  <si>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</si>
  <si>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</si>
  <si>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</si>
  <si>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</si>
  <si>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</si>
  <si>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</si>
  <si>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</si>
  <si>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</si>
  <si>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</si>
  <si>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</si>
  <si>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</si>
  <si>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</si>
  <si>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</si>
  <si>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</si>
  <si>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</si>
  <si>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</si>
  <si>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</si>
  <si>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</si>
  <si>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</si>
  <si>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</si>
  <si>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</si>
  <si>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</si>
  <si>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</si>
  <si>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</si>
  <si>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</si>
  <si>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</si>
  <si>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</si>
  <si>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</si>
  <si>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</si>
  <si>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</si>
  <si>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</si>
  <si>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</si>
  <si>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</si>
  <si>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</si>
  <si>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</si>
  <si>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</si>
  <si>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</si>
  <si>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</si>
  <si>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</si>
  <si>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</si>
  <si>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</si>
  <si>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</si>
  <si>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</si>
  <si>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</si>
  <si>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</si>
  <si>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</si>
  <si>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</si>
  <si>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</si>
  <si>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</si>
  <si>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</si>
  <si>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</si>
  <si>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</si>
  <si>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</si>
  <si>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</si>
  <si>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</si>
  <si>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</si>
  <si>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</si>
  <si>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</si>
  <si>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</si>
  <si>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</si>
  <si>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</si>
  <si>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</si>
  <si>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</si>
  <si>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</si>
  <si>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</si>
  <si>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</si>
  <si>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</si>
  <si>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</si>
  <si>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</si>
  <si>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</si>
  <si>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</si>
  <si>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</si>
  <si>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</si>
  <si>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</si>
  <si>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</si>
  <si>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</si>
  <si>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</si>
  <si>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</si>
  <si>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</si>
  <si>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</si>
  <si>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</si>
  <si>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</si>
  <si>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</si>
  <si>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</si>
  <si>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</si>
  <si>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</si>
  <si>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</si>
  <si>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</si>
  <si>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</si>
  <si>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</si>
  <si>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</si>
  <si>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</si>
  <si>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</si>
  <si>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</si>
  <si>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</si>
  <si>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</si>
  <si>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</si>
  <si>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</si>
  <si>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</si>
  <si>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</si>
  <si>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</si>
  <si>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</si>
  <si>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</si>
  <si>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</si>
  <si>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</si>
  <si>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</si>
  <si>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</si>
  <si>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</si>
  <si>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</si>
  <si>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</si>
  <si>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</si>
  <si>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</si>
  <si>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</si>
  <si>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</si>
  <si>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</si>
  <si>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</si>
  <si>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</si>
  <si>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</si>
  <si>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</si>
  <si>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</si>
  <si>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</si>
  <si>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</si>
  <si>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</si>
  <si>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</si>
  <si>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</si>
  <si>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</si>
  <si>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</si>
  <si>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</si>
  <si>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</si>
  <si>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</si>
  <si>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</si>
  <si>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</si>
  <si>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</si>
  <si>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</si>
  <si>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</si>
  <si>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</si>
  <si>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</si>
  <si>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</si>
  <si>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</si>
  <si>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</si>
  <si>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</si>
  <si>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</si>
  <si>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</si>
  <si>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</si>
  <si>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</si>
  <si>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</si>
  <si>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</si>
  <si>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</si>
  <si>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</si>
  <si>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</si>
  <si>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</si>
  <si>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</si>
  <si>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</si>
  <si>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</si>
  <si>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</si>
  <si>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</si>
  <si>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</si>
  <si>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</si>
  <si>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</si>
  <si>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</si>
  <si>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</si>
  <si>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</si>
  <si>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</si>
  <si>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</si>
  <si>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</si>
  <si>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</si>
  <si>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</si>
  <si>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</si>
  <si>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</si>
  <si>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</si>
  <si>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</si>
  <si>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</si>
  <si>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</si>
  <si>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</si>
  <si>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</si>
  <si>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</si>
  <si>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</si>
  <si>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</si>
  <si>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</si>
  <si>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</si>
  <si>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</si>
  <si>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</si>
  <si>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</si>
  <si>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</si>
  <si>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</si>
  <si>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</si>
  <si>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</si>
  <si>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</si>
  <si>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</si>
  <si>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</si>
  <si>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</si>
  <si>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</si>
  <si>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</si>
  <si>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</si>
  <si>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</si>
  <si>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</si>
  <si>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</si>
  <si>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</si>
  <si>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</si>
  <si>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</si>
  <si>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</si>
  <si>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</si>
  <si>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</si>
  <si>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</si>
  <si>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</si>
  <si>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</si>
  <si>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</si>
  <si>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</si>
  <si>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</si>
  <si>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</si>
  <si>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</si>
  <si>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</si>
  <si>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</si>
  <si>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</si>
  <si>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</si>
  <si>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</si>
  <si>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</si>
  <si>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</si>
  <si>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</si>
  <si>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</si>
  <si>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</si>
  <si>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</si>
  <si>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</si>
  <si>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</si>
  <si>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</si>
  <si>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</si>
  <si>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</si>
  <si>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</si>
  <si>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</si>
  <si>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</si>
  <si>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</si>
  <si>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</si>
  <si>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</si>
  <si>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</si>
  <si>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</si>
  <si>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</si>
  <si>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</si>
  <si>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</si>
  <si>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</si>
  <si>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</si>
  <si>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</si>
  <si>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</si>
  <si>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</si>
  <si>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</si>
  <si>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</si>
  <si>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</si>
  <si>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</si>
  <si>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</si>
  <si>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</si>
  <si>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</si>
  <si>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</si>
  <si>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</si>
  <si>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</si>
  <si>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</si>
  <si>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</si>
  <si>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</si>
  <si>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</si>
  <si>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</si>
  <si>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</si>
  <si>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</si>
  <si>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</si>
  <si>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</si>
  <si>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</si>
  <si>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</si>
  <si>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</si>
  <si>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</si>
  <si>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</si>
  <si>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</si>
  <si>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</si>
  <si>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</si>
  <si>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</si>
  <si>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</si>
  <si>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</si>
  <si>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</si>
  <si>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</si>
  <si>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</si>
  <si>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</si>
  <si>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</si>
  <si>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</si>
  <si>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</si>
  <si>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</si>
  <si>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</si>
  <si>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</si>
  <si>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</si>
  <si>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</si>
  <si>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</si>
  <si>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</si>
  <si>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</si>
  <si>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</si>
  <si>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</si>
  <si>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</si>
  <si>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</si>
  <si>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</si>
  <si>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</si>
  <si>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</si>
  <si>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</si>
  <si>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</si>
  <si>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</si>
  <si>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</si>
  <si>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</si>
  <si>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</si>
  <si>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</si>
  <si>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</si>
  <si>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</si>
  <si>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</si>
  <si>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</si>
  <si>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</si>
  <si>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</si>
  <si>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</si>
  <si>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</si>
  <si>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</si>
  <si>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</si>
  <si>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</si>
  <si>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</si>
  <si>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</si>
  <si>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</si>
  <si>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</si>
  <si>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</si>
  <si>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</si>
  <si>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</si>
  <si>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</si>
  <si>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</si>
  <si>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</si>
  <si>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</si>
  <si>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</si>
  <si>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</si>
  <si>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</si>
  <si>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</si>
  <si>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</si>
  <si>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</si>
  <si>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</si>
  <si>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</si>
  <si>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</si>
  <si>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</si>
  <si>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</si>
  <si>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</si>
  <si>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</si>
  <si>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</si>
  <si>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</si>
  <si>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</si>
  <si>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</si>
  <si>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</si>
  <si>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</si>
  <si>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</si>
  <si>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</si>
  <si>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</si>
  <si>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</si>
  <si>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</si>
  <si>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</si>
  <si>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</si>
  <si>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</si>
  <si>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</si>
  <si>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</si>
  <si>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</si>
  <si>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</si>
  <si>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</si>
  <si>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</si>
  <si>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</si>
  <si>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</si>
  <si>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</si>
  <si>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</si>
  <si>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</si>
  <si>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</si>
  <si>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</si>
  <si>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</si>
  <si>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</si>
  <si>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</si>
  <si>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</si>
  <si>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</si>
  <si>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</si>
  <si>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</si>
  <si>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</si>
  <si>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</si>
  <si>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</si>
  <si>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</si>
  <si>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</si>
  <si>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</si>
  <si>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</si>
  <si>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</si>
  <si>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</si>
  <si>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</si>
  <si>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</si>
  <si>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</si>
  <si>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</si>
  <si>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</si>
  <si>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</si>
  <si>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</si>
  <si>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</si>
  <si>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</si>
  <si>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</si>
  <si>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</si>
  <si>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</si>
  <si>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</si>
  <si>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</si>
  <si>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</si>
  <si>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</si>
  <si>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</si>
  <si>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</si>
  <si>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</si>
  <si>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</si>
  <si>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</si>
  <si>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</si>
  <si>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</si>
  <si>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</si>
  <si>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</si>
  <si>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</si>
  <si>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</si>
  <si>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</si>
  <si>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</si>
  <si>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</si>
  <si>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</si>
  <si>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</si>
  <si>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</si>
  <si>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</si>
  <si>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</si>
  <si>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</si>
  <si>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</si>
  <si>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</si>
  <si>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</si>
  <si>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</si>
  <si>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</si>
  <si>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</si>
  <si>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</si>
  <si>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</si>
  <si>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</si>
  <si>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</si>
  <si>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</si>
  <si>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</si>
  <si>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</si>
  <si>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</si>
  <si>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</si>
  <si>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</si>
  <si>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</si>
  <si>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</si>
  <si>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</si>
  <si>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</si>
  <si>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</si>
  <si>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</si>
  <si>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</si>
  <si>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</si>
  <si>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</si>
  <si>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</si>
  <si>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</si>
  <si>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</si>
  <si>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</si>
  <si>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</si>
  <si>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</si>
  <si>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</si>
  <si>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</si>
  <si>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</si>
  <si>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</si>
  <si>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</si>
  <si>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</si>
  <si>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</si>
  <si>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</si>
  <si>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</si>
  <si>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</si>
  <si>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</si>
  <si>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</si>
  <si>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</si>
  <si>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</si>
  <si>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</si>
  <si>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</si>
  <si>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</si>
  <si>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</si>
  <si>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</si>
  <si>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</si>
  <si>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</si>
  <si>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</si>
  <si>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</si>
  <si>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</si>
  <si>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</si>
  <si>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</si>
  <si>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</si>
  <si>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</si>
  <si>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</si>
  <si>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</si>
  <si>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</si>
  <si>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</si>
  <si>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</si>
  <si>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</si>
  <si>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</si>
  <si>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</si>
  <si>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</si>
  <si>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</si>
  <si>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</si>
  <si>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</si>
  <si>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</si>
  <si>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</si>
  <si>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</si>
  <si>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</si>
  <si>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</si>
  <si>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</si>
  <si>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</si>
  <si>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</si>
  <si>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</si>
  <si>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</si>
  <si>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</si>
  <si>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</si>
  <si>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</si>
  <si>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</si>
  <si>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</si>
  <si>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</si>
  <si>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</si>
  <si>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</si>
  <si>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</si>
  <si>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</si>
  <si>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</si>
  <si>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</si>
  <si>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</si>
  <si>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</si>
  <si>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</si>
  <si>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</si>
  <si>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</si>
  <si>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</si>
  <si>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</si>
  <si>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</si>
  <si>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</si>
  <si>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</si>
  <si>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</si>
  <si>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</si>
  <si>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</si>
  <si>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</si>
  <si>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</si>
  <si>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</si>
  <si>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</si>
  <si>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</si>
  <si>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</si>
  <si>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</si>
  <si>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</si>
  <si>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</si>
  <si>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</si>
  <si>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</si>
  <si>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</si>
  <si>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</si>
  <si>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</si>
  <si>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</si>
  <si>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</si>
  <si>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</si>
  <si>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</si>
  <si>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</si>
  <si>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</si>
  <si>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</si>
  <si>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</si>
  <si>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</si>
  <si>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</si>
  <si>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</si>
  <si>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</si>
  <si>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</si>
  <si>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</si>
  <si>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</si>
  <si>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</si>
  <si>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</si>
  <si>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</si>
  <si>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</si>
  <si>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</si>
  <si>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</si>
  <si>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</si>
  <si>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</si>
  <si>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</si>
  <si>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</si>
  <si>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</si>
  <si>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</si>
  <si>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</si>
  <si>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</si>
  <si>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</si>
  <si>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</si>
  <si>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</si>
  <si>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</si>
  <si>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</si>
  <si>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</si>
  <si>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</si>
  <si>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</si>
  <si>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</si>
  <si>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</si>
  <si>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</si>
  <si>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</si>
  <si>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</si>
  <si>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</si>
  <si>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</si>
  <si>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</si>
  <si>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</si>
  <si>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</si>
  <si>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</si>
  <si>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</si>
  <si>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</si>
  <si>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</si>
  <si>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</si>
  <si>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</si>
  <si>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</si>
  <si>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</si>
  <si>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</si>
  <si>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</si>
  <si>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</si>
  <si>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</si>
  <si>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</si>
  <si>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</si>
  <si>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</si>
  <si>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</si>
  <si>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</si>
  <si>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</si>
  <si>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</si>
  <si>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</si>
  <si>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</si>
  <si>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</si>
  <si>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</si>
  <si>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</si>
  <si>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</si>
  <si>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</si>
  <si>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</si>
  <si>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</si>
  <si>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</si>
  <si>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</si>
  <si>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</si>
  <si>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</si>
  <si>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</si>
  <si>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</si>
  <si>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</si>
  <si>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</si>
  <si>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</si>
  <si>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</si>
  <si>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</si>
  <si>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</si>
  <si>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</si>
  <si>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</si>
  <si>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</si>
  <si>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</si>
  <si>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</si>
  <si>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</si>
  <si>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</si>
  <si>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</si>
  <si>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</si>
  <si>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</si>
  <si>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</si>
  <si>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</si>
  <si>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</si>
  <si>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</si>
  <si>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</si>
  <si>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</si>
  <si>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</si>
  <si>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</si>
  <si>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</si>
  <si>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</si>
  <si>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</si>
  <si>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</si>
  <si>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</si>
  <si>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</si>
  <si>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</si>
  <si>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</si>
  <si>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</si>
  <si>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</si>
  <si>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</si>
  <si>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</si>
  <si>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</si>
  <si>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</si>
  <si>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</si>
  <si>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</si>
  <si>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</si>
  <si>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</si>
  <si>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</si>
  <si>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</si>
  <si>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</si>
  <si>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</si>
  <si>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</si>
  <si>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</si>
  <si>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</si>
  <si>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</si>
  <si>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</si>
  <si>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</si>
  <si>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</si>
  <si>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</si>
  <si>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</si>
  <si>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</si>
  <si>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</si>
  <si>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</si>
  <si>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</si>
  <si>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</si>
  <si>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</si>
  <si>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</si>
  <si>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</si>
  <si>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</si>
  <si>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</si>
  <si>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</si>
  <si>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</si>
  <si>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</si>
  <si>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</si>
  <si>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</si>
  <si>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</si>
  <si>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</si>
  <si>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</si>
  <si>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</si>
  <si>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</si>
  <si>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</si>
  <si>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</si>
  <si>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</si>
  <si>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</si>
  <si>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</si>
  <si>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</si>
  <si>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</si>
  <si>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</si>
  <si>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</si>
  <si>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</si>
  <si>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</si>
  <si>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</si>
  <si>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</si>
  <si>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</si>
  <si>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</si>
  <si>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</si>
  <si>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</si>
  <si>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</si>
  <si>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</si>
  <si>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</si>
  <si>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</si>
  <si>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</si>
  <si>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</si>
  <si>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</si>
  <si>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</si>
  <si>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</si>
  <si>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</si>
  <si>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</si>
  <si>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</si>
  <si>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</si>
  <si>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</si>
  <si>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</si>
  <si>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</si>
  <si>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</si>
  <si>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</si>
  <si>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</si>
  <si>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</si>
  <si>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</si>
  <si>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</si>
  <si>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</si>
  <si>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</si>
  <si>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</si>
  <si>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</si>
  <si>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</si>
  <si>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</si>
  <si>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</si>
  <si>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</si>
  <si>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</si>
  <si>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</si>
  <si>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</si>
  <si>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</si>
  <si>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</si>
  <si>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</si>
  <si>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</si>
  <si>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</si>
  <si>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</si>
  <si>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</si>
  <si>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</si>
  <si>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</si>
  <si>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</si>
  <si>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</si>
  <si>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</si>
  <si>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</si>
  <si>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</si>
  <si>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</si>
  <si>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</si>
  <si>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</si>
  <si>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</si>
  <si>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</si>
  <si>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</si>
  <si>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</si>
  <si>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</si>
  <si>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</si>
  <si>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</si>
  <si>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</si>
  <si>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</si>
  <si>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</si>
  <si>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</si>
  <si>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</si>
  <si>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</si>
  <si>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</si>
  <si>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</si>
  <si>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</si>
  <si>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</si>
  <si>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</si>
  <si>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</si>
  <si>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</si>
  <si>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</si>
  <si>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</si>
  <si>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</si>
  <si>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</si>
  <si>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</si>
  <si>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</si>
  <si>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</si>
  <si>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</si>
  <si>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</si>
  <si>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</si>
  <si>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</si>
  <si>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</si>
  <si>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</si>
  <si>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</si>
  <si>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</si>
  <si>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</si>
  <si>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</si>
  <si>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</si>
  <si>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</si>
  <si>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</si>
  <si>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</si>
  <si>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</si>
  <si>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</si>
  <si>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</si>
  <si>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</si>
  <si>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</si>
  <si>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</si>
  <si>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</si>
  <si>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</si>
  <si>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</si>
  <si>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</si>
  <si>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</si>
  <si>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</si>
  <si>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</si>
  <si>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</si>
  <si>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</si>
  <si>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</si>
  <si>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</si>
  <si>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</si>
  <si>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</si>
  <si>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</si>
  <si>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</si>
  <si>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</si>
  <si>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</si>
  <si>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</si>
  <si>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</si>
  <si>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</si>
  <si>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</si>
  <si>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</si>
  <si>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</si>
  <si>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</si>
  <si>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</si>
  <si>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</si>
  <si>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</si>
  <si>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</si>
  <si>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</si>
  <si>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</si>
  <si>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</si>
  <si>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</si>
  <si>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</si>
  <si>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</si>
  <si>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</si>
  <si>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</si>
  <si>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</si>
  <si>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</si>
  <si>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</si>
  <si>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</si>
  <si>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</si>
  <si>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</si>
  <si>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</si>
  <si>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</si>
  <si>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</si>
  <si>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</si>
  <si>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</si>
  <si>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</si>
  <si>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</si>
  <si>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</si>
  <si>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</si>
  <si>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</si>
  <si>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</si>
  <si>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</si>
  <si>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</si>
  <si>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</si>
  <si>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</si>
  <si>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</si>
  <si>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</si>
  <si>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</si>
  <si>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</si>
  <si>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</si>
  <si>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</si>
  <si>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</si>
  <si>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</si>
  <si>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</si>
  <si>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</si>
  <si>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</si>
  <si>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</si>
  <si>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</si>
  <si>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</si>
  <si>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</si>
  <si>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</si>
  <si>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</si>
  <si>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</si>
  <si>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</si>
  <si>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</si>
  <si>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</si>
  <si>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</si>
  <si>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</si>
  <si>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</si>
  <si>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</si>
  <si>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</si>
  <si>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</si>
  <si>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</si>
  <si>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</si>
  <si>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</si>
  <si>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</si>
  <si>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</si>
  <si>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</si>
  <si>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</si>
  <si>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</si>
  <si>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</si>
  <si>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</si>
  <si>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</si>
  <si>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</si>
  <si>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</si>
  <si>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</si>
  <si>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</si>
  <si>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</si>
  <si>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</si>
  <si>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</si>
  <si>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</si>
  <si>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</si>
  <si>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</si>
  <si>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</si>
  <si>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</si>
  <si>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</si>
  <si>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</si>
  <si>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</si>
  <si>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</si>
  <si>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</si>
  <si>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</si>
  <si>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</si>
  <si>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</si>
  <si>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</si>
  <si>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</si>
  <si>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</si>
  <si>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</si>
  <si>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</si>
  <si>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</si>
  <si>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</si>
  <si>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</si>
  <si>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</si>
  <si>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</si>
  <si>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</si>
  <si>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</si>
  <si>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</si>
  <si>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</si>
  <si>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</si>
  <si>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</si>
  <si>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</si>
  <si>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</si>
  <si>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</si>
  <si>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</si>
  <si>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</si>
  <si>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</si>
  <si>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</si>
  <si>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</si>
  <si>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</si>
  <si>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</si>
  <si>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</si>
  <si>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</si>
  <si>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</si>
  <si>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</si>
  <si>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</si>
  <si>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</si>
  <si>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</si>
  <si>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</si>
  <si>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</si>
  <si>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</si>
  <si>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</si>
  <si>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</si>
  <si>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</si>
  <si>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</si>
  <si>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</si>
  <si>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</si>
  <si>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</si>
  <si>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</si>
  <si>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</si>
  <si>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</si>
  <si>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</si>
  <si>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</si>
  <si>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</si>
  <si>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</si>
  <si>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</si>
  <si>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</si>
  <si>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</si>
  <si>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</si>
  <si>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</si>
  <si>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</si>
  <si>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</si>
  <si>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</si>
  <si>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</si>
  <si>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</si>
  <si>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</si>
  <si>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</si>
  <si>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</si>
  <si>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</si>
  <si>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</si>
  <si>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</si>
  <si>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</si>
  <si>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</si>
  <si>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</si>
  <si>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</si>
  <si>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</si>
  <si>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</si>
  <si>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</si>
  <si>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</si>
  <si>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</si>
  <si>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</si>
  <si>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</si>
  <si>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</si>
  <si>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</si>
  <si>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</si>
  <si>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</si>
  <si>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</si>
  <si>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</si>
  <si>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</si>
  <si>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</si>
  <si>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</si>
  <si>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</si>
  <si>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</si>
  <si>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</si>
  <si>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</si>
  <si>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</si>
  <si>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</si>
  <si>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</si>
  <si>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</si>
  <si>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</si>
  <si>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</si>
  <si>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</si>
  <si>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</si>
  <si>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</si>
  <si>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</si>
  <si>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</si>
  <si>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</si>
  <si>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</si>
  <si>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</si>
  <si>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</si>
  <si>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</si>
  <si>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</si>
  <si>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</si>
  <si>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</si>
  <si>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</si>
  <si>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</si>
  <si>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</si>
  <si>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</si>
  <si>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</si>
  <si>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</si>
  <si>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</si>
  <si>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</si>
  <si>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</si>
  <si>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</si>
  <si>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</si>
  <si>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</si>
  <si>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</si>
  <si>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</si>
  <si>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</si>
  <si>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</si>
  <si>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</si>
  <si>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</si>
  <si>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</si>
  <si>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</si>
  <si>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</si>
  <si>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</si>
  <si>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</si>
  <si>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</si>
  <si>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</si>
  <si>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</si>
  <si>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</si>
  <si>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</si>
  <si>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</si>
  <si>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</si>
  <si>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</si>
  <si>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</si>
  <si>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</si>
  <si>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</si>
  <si>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</si>
  <si>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</si>
  <si>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</si>
  <si>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</si>
  <si>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</si>
  <si>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</si>
  <si>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</si>
  <si>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</si>
  <si>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</si>
  <si>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</si>
  <si>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</si>
  <si>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</si>
  <si>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</si>
  <si>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</si>
  <si>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</si>
  <si>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</si>
  <si>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</si>
  <si>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</si>
  <si>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</si>
  <si>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</si>
  <si>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</si>
  <si>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</si>
  <si>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</si>
  <si>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</si>
  <si>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</si>
  <si>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</si>
  <si>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</si>
  <si>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</si>
  <si>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</si>
  <si>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</si>
  <si>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</si>
  <si>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</si>
  <si>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</si>
  <si>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</si>
  <si>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</si>
  <si>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</si>
  <si>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</si>
  <si>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</si>
  <si>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</si>
  <si>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</si>
  <si>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</si>
  <si>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</si>
  <si>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</si>
  <si>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</si>
  <si>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</si>
  <si>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</si>
  <si>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</si>
  <si>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</si>
  <si>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</si>
  <si>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</si>
  <si>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</si>
  <si>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</si>
  <si>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</si>
  <si>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</si>
  <si>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</si>
  <si>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</si>
  <si>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</si>
  <si>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</si>
  <si>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</si>
  <si>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</si>
  <si>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</si>
  <si>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</si>
  <si>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</si>
  <si>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</si>
  <si>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</si>
  <si>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</si>
  <si>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</si>
  <si>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</si>
  <si>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</si>
  <si>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</si>
  <si>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</si>
  <si>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</si>
  <si>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</si>
  <si>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</si>
  <si>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</si>
  <si>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</si>
  <si>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</si>
  <si>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</si>
  <si>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</si>
  <si>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</si>
  <si>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</si>
  <si>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</si>
  <si>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</si>
  <si>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</si>
  <si>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</si>
  <si>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</si>
  <si>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</si>
  <si>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</si>
  <si>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</si>
  <si>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</si>
  <si>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</si>
  <si>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</si>
  <si>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</si>
  <si>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</si>
  <si>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</si>
  <si>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</si>
  <si>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</si>
  <si>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</si>
  <si>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</si>
  <si>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</si>
  <si>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</si>
  <si>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</si>
  <si>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</si>
  <si>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</si>
  <si>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</si>
  <si>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</si>
  <si>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</si>
  <si>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</si>
  <si>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</si>
  <si>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</si>
  <si>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</si>
  <si>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</si>
  <si>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</si>
  <si>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</si>
  <si>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</si>
  <si>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</si>
  <si>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</si>
  <si>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</si>
  <si>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</si>
  <si>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</si>
  <si>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</si>
  <si>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</si>
  <si>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</si>
  <si>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</si>
  <si>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</si>
  <si>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</si>
  <si>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</si>
  <si>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</si>
  <si>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</si>
  <si>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</si>
  <si>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</si>
  <si>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</si>
  <si>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</si>
  <si>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</si>
  <si>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</si>
  <si>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</si>
  <si>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</si>
  <si>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</si>
  <si>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</si>
  <si>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</si>
  <si>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</si>
  <si>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</si>
  <si>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</si>
  <si>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</si>
  <si>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</si>
  <si>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</si>
  <si>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</si>
  <si>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</si>
  <si>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</si>
  <si>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</si>
  <si>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</si>
  <si>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</si>
  <si>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</si>
  <si>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</si>
  <si>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</si>
  <si>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</si>
  <si>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</si>
  <si>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</si>
  <si>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</si>
  <si>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</si>
  <si>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</si>
  <si>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</si>
  <si>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</si>
  <si>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</si>
  <si>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</si>
  <si>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</si>
  <si>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</si>
  <si>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</si>
  <si>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</si>
  <si>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</si>
  <si>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</si>
  <si>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</si>
  <si>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</si>
  <si>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</si>
  <si>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</si>
  <si>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</si>
  <si>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</si>
  <si>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</si>
  <si>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</si>
  <si>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</si>
  <si>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</si>
  <si>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</si>
  <si>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</si>
  <si>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</si>
  <si>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</si>
  <si>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</si>
  <si>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</si>
  <si>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</si>
  <si>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</si>
  <si>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</si>
  <si>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</si>
  <si>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</si>
  <si>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</si>
  <si>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</si>
  <si>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</si>
  <si>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</si>
  <si>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</si>
  <si>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</si>
  <si>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</si>
  <si>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</si>
  <si>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</si>
  <si>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</si>
  <si>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</si>
  <si>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</si>
  <si>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</si>
  <si>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</si>
  <si>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</si>
  <si>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</si>
  <si>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</si>
  <si>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</si>
  <si>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</si>
  <si>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</si>
  <si>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</si>
  <si>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</si>
  <si>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</si>
  <si>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</si>
  <si>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</si>
  <si>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</si>
  <si>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</si>
  <si>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</si>
  <si>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</si>
  <si>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</si>
  <si>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</si>
  <si>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</si>
  <si>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</si>
  <si>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</si>
  <si>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</si>
  <si>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</si>
  <si>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</si>
  <si>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</si>
  <si>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</si>
  <si>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</si>
  <si>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</si>
  <si>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</si>
  <si>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</si>
  <si>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</si>
  <si>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</si>
  <si>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</si>
  <si>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</si>
  <si>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</si>
  <si>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</si>
  <si>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</si>
  <si>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</si>
  <si>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</si>
  <si>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</si>
  <si>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</si>
  <si>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</si>
  <si>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</si>
  <si>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</si>
  <si>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</si>
  <si>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</si>
  <si>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</si>
  <si>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</si>
  <si>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</si>
  <si>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</si>
  <si>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</si>
  <si>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</si>
  <si>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</si>
  <si>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</si>
  <si>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</si>
  <si>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</si>
  <si>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</si>
  <si>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</si>
  <si>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</si>
  <si>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</si>
  <si>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</si>
  <si>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</si>
  <si>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</si>
  <si>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</si>
  <si>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</si>
  <si>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</si>
  <si>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</si>
  <si>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</si>
  <si>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</si>
  <si>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</si>
  <si>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</si>
  <si>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</si>
  <si>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</si>
  <si>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</si>
  <si>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</si>
  <si>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</si>
  <si>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</si>
  <si>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</si>
  <si>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</si>
  <si>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</si>
  <si>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</si>
  <si>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</si>
  <si>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</si>
  <si>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</si>
  <si>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</si>
  <si>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</si>
  <si>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</si>
  <si>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</si>
  <si>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</si>
  <si>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</si>
  <si>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</si>
  <si>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</si>
  <si>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</si>
  <si>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</si>
  <si>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</si>
  <si>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</si>
  <si>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</si>
  <si>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</si>
  <si>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</si>
  <si>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</si>
  <si>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</si>
  <si>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</si>
  <si>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</si>
  <si>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</si>
  <si>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</si>
  <si>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</si>
  <si>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</si>
  <si>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</si>
  <si>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</si>
  <si>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</si>
  <si>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</si>
  <si>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</si>
  <si>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</si>
  <si>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</si>
  <si>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</si>
  <si>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</si>
  <si>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</si>
  <si>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</si>
  <si>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</si>
  <si>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</si>
  <si>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</si>
  <si>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</si>
  <si>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</si>
  <si>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</si>
  <si>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</si>
  <si>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</si>
  <si>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</si>
  <si>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</si>
  <si>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</si>
  <si>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</si>
  <si>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</si>
  <si>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</si>
  <si>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</si>
  <si>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</si>
  <si>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</si>
  <si>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</si>
  <si>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</si>
  <si>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</si>
  <si>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</si>
  <si>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</si>
  <si>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</si>
  <si>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</si>
  <si>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</si>
  <si>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</si>
  <si>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</si>
  <si>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</si>
  <si>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</si>
  <si>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</si>
  <si>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</si>
  <si>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</si>
  <si>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</si>
  <si>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</si>
  <si>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</si>
  <si>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</si>
  <si>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</si>
  <si>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</si>
  <si>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</si>
  <si>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</si>
  <si>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</si>
  <si>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</si>
  <si>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</si>
  <si>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</si>
  <si>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</si>
  <si>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</si>
  <si>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</si>
  <si>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</si>
  <si>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</si>
  <si>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</si>
  <si>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</si>
  <si>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</si>
  <si>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</si>
  <si>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</si>
  <si>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</si>
  <si>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</si>
  <si>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</si>
  <si>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</si>
  <si>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</si>
  <si>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</si>
  <si>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</si>
  <si>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</si>
  <si>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</si>
  <si>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</si>
  <si>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</si>
  <si>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</si>
  <si>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</si>
  <si>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</si>
  <si>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</si>
  <si>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</si>
  <si>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</si>
  <si>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</si>
  <si>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</si>
  <si>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</si>
  <si>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</si>
  <si>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</si>
  <si>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</si>
  <si>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</si>
  <si>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</si>
  <si>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</si>
  <si>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</si>
  <si>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</si>
  <si>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</si>
  <si>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</si>
  <si>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</si>
  <si>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</si>
  <si>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</si>
  <si>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</si>
  <si>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</si>
  <si>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</si>
  <si>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</si>
  <si>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</si>
  <si>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</si>
  <si>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</si>
  <si>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</si>
  <si>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</si>
  <si>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</si>
  <si>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</si>
  <si>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</si>
  <si>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</si>
  <si>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</si>
  <si>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</si>
  <si>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</si>
  <si>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</si>
  <si>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</si>
  <si>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</si>
  <si>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</si>
  <si>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</si>
  <si>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</si>
  <si>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</si>
  <si>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</si>
  <si>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</si>
  <si>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</si>
  <si>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</si>
  <si>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</si>
  <si>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</si>
  <si>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</si>
  <si>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</si>
  <si>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</si>
  <si>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</si>
  <si>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</si>
  <si>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</si>
  <si>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</si>
  <si>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</si>
  <si>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</si>
  <si>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</si>
  <si>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</si>
  <si>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</si>
  <si>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</si>
  <si>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</si>
  <si>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</si>
  <si>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</si>
  <si>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</si>
  <si>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</si>
  <si>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</si>
  <si>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</si>
  <si>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</si>
  <si>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</si>
  <si>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</si>
  <si>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</si>
  <si>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</si>
  <si>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</si>
  <si>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</si>
  <si>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</si>
  <si>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</si>
  <si>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</si>
  <si>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</si>
  <si>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</si>
  <si>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</si>
  <si>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</si>
  <si>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</si>
  <si>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</si>
  <si>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</si>
  <si>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</si>
  <si>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</si>
  <si>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</si>
  <si>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</si>
  <si>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</si>
  <si>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</si>
  <si>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</si>
  <si>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</si>
  <si>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</si>
  <si>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</si>
  <si>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</si>
  <si>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</si>
  <si>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</si>
  <si>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</si>
  <si>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</si>
  <si>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</si>
  <si>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</si>
  <si>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</si>
  <si>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</si>
  <si>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</si>
  <si>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</si>
  <si>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</si>
  <si>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</si>
  <si>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</si>
  <si>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</si>
  <si>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</si>
  <si>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</si>
  <si>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</si>
  <si>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</si>
  <si>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</si>
  <si>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</si>
  <si>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</si>
  <si>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</si>
  <si>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</si>
  <si>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</si>
  <si>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</si>
  <si>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</si>
  <si>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</si>
  <si>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</si>
  <si>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</si>
  <si>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</si>
  <si>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</si>
  <si>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</si>
  <si>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</si>
  <si>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</si>
  <si>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</si>
  <si>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</si>
  <si>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</si>
  <si>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</si>
  <si>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</si>
  <si>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</si>
  <si>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</si>
  <si>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</si>
  <si>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</si>
  <si>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</si>
  <si>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</si>
  <si>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</si>
  <si>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</si>
  <si>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</si>
  <si>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</si>
  <si>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</si>
  <si>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</si>
  <si>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</si>
  <si>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</si>
  <si>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</si>
  <si>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</si>
  <si>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</si>
  <si>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</si>
  <si>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</si>
  <si>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</si>
  <si>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</si>
  <si>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</si>
  <si>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</si>
  <si>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</si>
  <si>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</si>
  <si>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</si>
  <si>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</si>
  <si>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</si>
  <si>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</si>
  <si>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</si>
  <si>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</si>
  <si>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</si>
  <si>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</si>
  <si>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</si>
  <si>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</si>
  <si>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</si>
  <si>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</si>
  <si>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</si>
  <si>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</si>
  <si>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</si>
  <si>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</si>
  <si>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</si>
  <si>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</si>
  <si>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</si>
  <si>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</si>
  <si>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</si>
  <si>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</si>
  <si>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</si>
  <si>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</si>
  <si>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</si>
  <si>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</si>
  <si>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</si>
  <si>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</si>
  <si>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</si>
  <si>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</si>
  <si>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</si>
  <si>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</si>
  <si>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</si>
  <si>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</si>
  <si>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</si>
  <si>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</si>
  <si>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</si>
  <si>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</si>
  <si>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</si>
  <si>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</si>
  <si>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</si>
  <si>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</si>
  <si>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</si>
  <si>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</si>
  <si>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</si>
  <si>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</si>
  <si>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</si>
  <si>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</si>
  <si>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</si>
  <si>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</si>
  <si>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</si>
  <si>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</si>
  <si>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</si>
  <si>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</si>
  <si>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</si>
  <si>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</si>
  <si>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</si>
  <si>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</si>
  <si>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</si>
  <si>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</si>
  <si>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</si>
  <si>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</si>
  <si>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</si>
  <si>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</si>
  <si>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</si>
  <si>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</si>
  <si>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</si>
  <si>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</si>
  <si>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</si>
  <si>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</si>
  <si>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</si>
  <si>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</si>
  <si>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</si>
  <si>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</si>
  <si>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</si>
  <si>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</si>
  <si>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</si>
  <si>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</si>
  <si>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</si>
  <si>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</si>
  <si>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</si>
  <si>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</si>
  <si>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</si>
  <si>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</si>
  <si>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</si>
  <si>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</si>
  <si>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</si>
  <si>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</si>
  <si>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</si>
  <si>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</si>
  <si>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</si>
  <si>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</si>
  <si>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</si>
  <si>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</si>
  <si>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</si>
  <si>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</si>
  <si>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</si>
  <si>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</si>
  <si>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</si>
  <si>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</si>
  <si>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</si>
  <si>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</si>
  <si>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</si>
  <si>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</si>
  <si>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</si>
  <si>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</si>
  <si>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</si>
  <si>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</si>
  <si>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</si>
  <si>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</si>
  <si>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</si>
  <si>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</si>
  <si>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</si>
  <si>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</si>
  <si>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</si>
  <si>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</si>
  <si>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</si>
  <si>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</si>
  <si>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</si>
  <si>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</si>
  <si>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</si>
  <si>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</si>
  <si>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</si>
  <si>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</si>
  <si>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</si>
  <si>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</si>
  <si>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</si>
  <si>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</si>
  <si>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</si>
  <si>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</si>
  <si>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</si>
  <si>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</si>
  <si>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</si>
  <si>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</si>
  <si>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</si>
  <si>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</si>
  <si>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</si>
  <si>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</si>
  <si>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</si>
  <si>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</si>
  <si>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</si>
  <si>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</si>
  <si>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</si>
  <si>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</si>
  <si>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</si>
  <si>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</si>
  <si>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</si>
  <si>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</si>
  <si>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</si>
  <si>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</si>
  <si>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</si>
  <si>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</si>
  <si>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</si>
  <si>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</si>
  <si>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</si>
  <si>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</si>
  <si>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</si>
  <si>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</si>
  <si>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</si>
  <si>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</si>
  <si>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</si>
  <si>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</si>
  <si>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</si>
  <si>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</si>
  <si>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</si>
  <si>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</si>
  <si>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</si>
  <si>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</si>
  <si>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</si>
  <si>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</si>
  <si>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</si>
  <si>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</si>
  <si>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</si>
  <si>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</si>
  <si>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</si>
  <si>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</si>
  <si>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</si>
  <si>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</si>
  <si>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</si>
  <si>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</si>
  <si>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</si>
  <si>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</si>
  <si>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</si>
  <si>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</si>
  <si>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</si>
  <si>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</si>
  <si>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</si>
  <si>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</si>
  <si>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</si>
  <si>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</si>
  <si>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</si>
  <si>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</si>
  <si>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</si>
  <si>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</si>
  <si>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</si>
  <si>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</si>
  <si>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</si>
  <si>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</si>
  <si>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</si>
  <si>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</si>
  <si>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</si>
  <si>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</si>
  <si>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</si>
  <si>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</si>
  <si>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</si>
  <si>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</si>
  <si>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</si>
  <si>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</si>
  <si>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</si>
  <si>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</si>
  <si>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</si>
  <si>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</si>
  <si>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</si>
  <si>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</si>
  <si>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</si>
  <si>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</si>
  <si>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</si>
  <si>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</si>
  <si>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</si>
  <si>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</si>
  <si>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</si>
  <si>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</si>
  <si>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</si>
  <si>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</si>
  <si>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</si>
  <si>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</si>
  <si>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</si>
  <si>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</si>
  <si>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</si>
  <si>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</si>
  <si>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</si>
  <si>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</si>
  <si>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</si>
  <si>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</si>
  <si>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</si>
  <si>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</si>
  <si>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</si>
  <si>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</si>
  <si>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</si>
  <si>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</si>
  <si>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</si>
  <si>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</si>
  <si>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</si>
  <si>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</si>
  <si>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</si>
  <si>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</si>
  <si>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</si>
  <si>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</si>
  <si>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</si>
  <si>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</si>
  <si>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</si>
  <si>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</si>
  <si>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</si>
  <si>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</si>
  <si>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</si>
  <si>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</si>
  <si>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</si>
  <si>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</si>
  <si>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</si>
  <si>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</si>
  <si>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</si>
  <si>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</si>
  <si>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</si>
  <si>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</si>
  <si>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</si>
  <si>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</si>
  <si>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</si>
  <si>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</si>
  <si>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</si>
  <si>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</si>
  <si>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</si>
  <si>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</si>
  <si>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</si>
  <si>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</si>
  <si>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</si>
  <si>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</si>
  <si>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</si>
  <si>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</si>
  <si>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</si>
  <si>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</si>
  <si>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</si>
  <si>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</si>
  <si>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</si>
  <si>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</si>
  <si>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</si>
  <si>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</si>
  <si>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</si>
  <si>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</si>
  <si>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</si>
  <si>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</si>
  <si>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</si>
  <si>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</si>
  <si>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</si>
  <si>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</si>
  <si>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</si>
  <si>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</si>
  <si>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</si>
  <si>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</si>
  <si>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</si>
  <si>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</si>
  <si>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</si>
  <si>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</si>
  <si>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</si>
  <si>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</si>
  <si>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</si>
  <si>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</si>
  <si>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</si>
  <si>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</si>
  <si>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</si>
  <si>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</si>
  <si>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</si>
  <si>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</si>
  <si>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</si>
  <si>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</si>
  <si>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</si>
  <si>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</si>
  <si>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</si>
  <si>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</si>
  <si>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</si>
  <si>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</si>
  <si>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</si>
  <si>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</si>
  <si>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</si>
  <si>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</si>
  <si>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</si>
  <si>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</si>
  <si>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</si>
  <si>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</si>
  <si>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</si>
  <si>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</si>
  <si>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</si>
  <si>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</si>
  <si>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</si>
  <si>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</si>
  <si>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</si>
  <si>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</si>
  <si>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</si>
  <si>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</si>
  <si>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</si>
  <si>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</si>
  <si>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</si>
  <si>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</si>
  <si>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</si>
  <si>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</si>
  <si>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</si>
  <si>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</si>
  <si>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</si>
  <si>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</si>
  <si>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</si>
  <si>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</si>
  <si>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</si>
  <si>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</si>
  <si>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</si>
  <si>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</si>
  <si>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</si>
  <si>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</si>
  <si>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</si>
  <si>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</si>
  <si>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</si>
  <si>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</si>
  <si>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</si>
  <si>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</si>
  <si>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</si>
  <si>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</si>
  <si>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</si>
  <si>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</si>
  <si>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</si>
  <si>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</si>
  <si>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</si>
  <si>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</si>
  <si>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</si>
  <si>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</si>
  <si>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</si>
  <si>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</si>
  <si>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</si>
  <si>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</si>
  <si>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</si>
  <si>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</si>
  <si>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</si>
  <si>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</si>
  <si>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</si>
  <si>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</si>
  <si>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</si>
  <si>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</si>
  <si>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</si>
  <si>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</si>
  <si>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</si>
  <si>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</si>
  <si>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</si>
  <si>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</si>
  <si>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</si>
  <si>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</si>
  <si>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</si>
  <si>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</si>
  <si>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</si>
  <si>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</si>
  <si>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</si>
  <si>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</si>
  <si>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</si>
  <si>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</si>
  <si>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</si>
  <si>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</si>
  <si>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</si>
  <si>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</si>
  <si>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</si>
  <si>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</si>
  <si>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</si>
  <si>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</si>
  <si>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</si>
  <si>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</si>
  <si>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</si>
  <si>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</si>
  <si>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</si>
  <si>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</si>
  <si>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</si>
  <si>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</si>
  <si>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</si>
  <si>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</si>
  <si>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</si>
  <si>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</si>
  <si>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</si>
  <si>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</si>
  <si>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</si>
  <si>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</si>
  <si>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</si>
  <si>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</si>
  <si>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</si>
  <si>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</si>
  <si>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</si>
  <si>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</si>
  <si>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</si>
  <si>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</si>
  <si>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</si>
  <si>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</si>
  <si>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</si>
  <si>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</si>
  <si>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</si>
  <si>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</si>
  <si>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</si>
  <si>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</si>
  <si>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</si>
  <si>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</si>
  <si>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</si>
  <si>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</si>
  <si>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</si>
  <si>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</si>
  <si>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</si>
  <si>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</si>
  <si>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</si>
  <si>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</si>
  <si>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</si>
  <si>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</si>
  <si>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</si>
  <si>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</si>
  <si>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</si>
  <si>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</si>
  <si>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</si>
  <si>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</si>
  <si>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</si>
  <si>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</si>
  <si>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</si>
  <si>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</si>
  <si>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</si>
  <si>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</si>
  <si>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</si>
  <si>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</si>
  <si>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</si>
  <si>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</si>
  <si>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</si>
  <si>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</si>
  <si>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</si>
  <si>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</si>
  <si>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</si>
  <si>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</si>
  <si>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</si>
  <si>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</si>
  <si>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</si>
  <si>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</si>
  <si>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</si>
  <si>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</si>
  <si>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</si>
  <si>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</si>
  <si>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</si>
  <si>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</si>
  <si>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</si>
  <si>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</si>
  <si>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</si>
  <si>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</si>
  <si>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</si>
  <si>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</si>
  <si>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</si>
  <si>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</si>
  <si>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</si>
  <si>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</si>
  <si>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</si>
  <si>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</si>
  <si>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</si>
  <si>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</si>
  <si>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</si>
  <si>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</si>
  <si>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</si>
  <si>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</si>
  <si>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</si>
  <si>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</si>
  <si>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</si>
  <si>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</si>
  <si>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</si>
  <si>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</si>
  <si>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</si>
  <si>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</si>
  <si>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</si>
  <si>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</si>
  <si>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</si>
  <si>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</si>
  <si>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</si>
  <si>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</si>
  <si>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</si>
  <si>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</si>
  <si>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</si>
  <si>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</si>
  <si>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</si>
  <si>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</si>
  <si>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</si>
  <si>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</si>
  <si>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</si>
  <si>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</si>
  <si>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</si>
  <si>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</si>
  <si>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</si>
  <si>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</si>
  <si>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</si>
  <si>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</si>
  <si>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</si>
  <si>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</si>
  <si>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</si>
  <si>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</si>
  <si>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</si>
  <si>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</si>
  <si>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</si>
  <si>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</si>
  <si>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</si>
  <si>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</si>
  <si>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</si>
  <si>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</si>
  <si>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</si>
  <si>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</si>
  <si>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</si>
  <si>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</si>
  <si>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</si>
  <si>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</si>
  <si>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</si>
  <si>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</si>
  <si>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</si>
  <si>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</si>
  <si>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</si>
  <si>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</si>
  <si>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</si>
  <si>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</si>
  <si>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</si>
  <si>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</si>
  <si>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</si>
  <si>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</si>
  <si>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</si>
  <si>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</si>
  <si>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</si>
  <si>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</si>
  <si>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</si>
  <si>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</si>
  <si>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</si>
  <si>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</si>
  <si>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</si>
  <si>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</si>
  <si>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</si>
  <si>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</si>
  <si>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</si>
  <si>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</si>
  <si>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</si>
  <si>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</si>
  <si>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</si>
  <si>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</si>
  <si>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</si>
  <si>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</si>
  <si>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</si>
  <si>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</si>
  <si>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</si>
  <si>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</si>
  <si>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</si>
  <si>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</si>
  <si>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</si>
  <si>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</si>
  <si>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</si>
  <si>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</si>
  <si>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</si>
  <si>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</si>
  <si>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</si>
  <si>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</si>
  <si>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</si>
  <si>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</si>
  <si>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</si>
  <si>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</si>
  <si>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</si>
  <si>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</si>
  <si>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</si>
  <si>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</si>
  <si>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</si>
  <si>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</si>
  <si>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</si>
  <si>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</si>
  <si>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</si>
  <si>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</si>
  <si>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</si>
  <si>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</si>
  <si>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</si>
  <si>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</si>
  <si>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</si>
  <si>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</si>
  <si>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</si>
  <si>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</si>
  <si>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</si>
  <si>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</si>
  <si>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</si>
  <si>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</si>
  <si>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</si>
  <si>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</si>
  <si>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</si>
  <si>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</si>
  <si>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</si>
  <si>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</si>
  <si>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</si>
  <si>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</si>
  <si>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</si>
  <si>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</si>
  <si>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</si>
  <si>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</si>
  <si>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</si>
  <si>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</si>
  <si>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</si>
  <si>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</si>
  <si>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</si>
  <si>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</si>
  <si>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</si>
  <si>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</si>
  <si>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</si>
  <si>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</si>
  <si>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</si>
  <si>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</si>
  <si>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</si>
  <si>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</si>
  <si>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</si>
  <si>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</si>
  <si>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</si>
  <si>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</si>
  <si>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</si>
  <si>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</si>
  <si>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</si>
  <si>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</si>
  <si>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</si>
  <si>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</si>
  <si>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</si>
  <si>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</si>
  <si>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</si>
  <si>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</si>
  <si>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</si>
  <si>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</si>
  <si>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</si>
  <si>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</si>
  <si>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</si>
  <si>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</si>
  <si>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</si>
  <si>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</si>
  <si>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</si>
  <si>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</si>
  <si>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</si>
  <si>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</si>
  <si>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</si>
  <si>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</si>
  <si>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</si>
  <si>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</si>
  <si>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</si>
  <si>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</si>
  <si>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</si>
  <si>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</si>
  <si>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</si>
  <si>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</si>
  <si>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</si>
  <si>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</si>
  <si>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</si>
  <si>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</si>
  <si>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</si>
  <si>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</si>
  <si>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</si>
  <si>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</si>
  <si>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</si>
  <si>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</si>
  <si>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</si>
  <si>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</si>
  <si>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</si>
  <si>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</si>
  <si>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</si>
  <si>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</si>
  <si>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</si>
  <si>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</si>
  <si>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</si>
  <si>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</si>
  <si>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</si>
  <si>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</si>
  <si>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</si>
  <si>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</si>
  <si>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</si>
  <si>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</si>
  <si>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</si>
  <si>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</si>
  <si>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</si>
  <si>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</si>
  <si>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</si>
  <si>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</si>
  <si>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</si>
  <si>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</si>
  <si>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</si>
  <si>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</si>
  <si>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</si>
  <si>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</si>
  <si>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</si>
  <si>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</si>
  <si>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</si>
  <si>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</si>
  <si>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</si>
  <si>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</si>
  <si>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</si>
  <si>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</si>
  <si>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</si>
  <si>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</si>
  <si>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</si>
  <si>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</si>
  <si>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</si>
  <si>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</si>
  <si>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</si>
  <si>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</si>
  <si>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</si>
  <si>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</si>
  <si>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</si>
  <si>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</si>
  <si>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</si>
  <si>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</si>
  <si>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</si>
  <si>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</si>
  <si>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</si>
  <si>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</si>
  <si>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</si>
  <si>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</si>
  <si>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</si>
  <si>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</si>
  <si>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</si>
  <si>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</si>
  <si>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</si>
  <si>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</si>
  <si>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</si>
  <si>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</si>
  <si>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</si>
  <si>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</si>
  <si>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</si>
  <si>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</si>
  <si>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</si>
  <si>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</si>
  <si>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</si>
  <si>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</si>
  <si>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</si>
  <si>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</si>
  <si>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</si>
  <si>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</si>
  <si>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</si>
  <si>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</si>
  <si>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</si>
  <si>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</si>
  <si>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</si>
  <si>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</si>
  <si>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</si>
  <si>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</si>
  <si>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</si>
  <si>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</si>
  <si>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</si>
  <si>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</si>
  <si>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</si>
  <si>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</si>
  <si>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</si>
  <si>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</si>
  <si>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</si>
  <si>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</si>
  <si>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</si>
  <si>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</si>
  <si>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</si>
  <si>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</si>
  <si>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</si>
  <si>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</si>
  <si>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</si>
  <si>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</si>
  <si>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</si>
  <si>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</si>
  <si>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</si>
  <si>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</si>
  <si>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</si>
  <si>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</si>
  <si>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</si>
  <si>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</si>
  <si>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</si>
  <si>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</si>
  <si>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</si>
  <si>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</si>
  <si>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</si>
  <si>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</si>
  <si>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</si>
  <si>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</si>
  <si>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</si>
  <si>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</si>
  <si>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</si>
  <si>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</si>
  <si>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</si>
  <si>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</si>
  <si>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</si>
  <si>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</si>
  <si>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</si>
  <si>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</si>
  <si>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</si>
  <si>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</si>
  <si>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</si>
  <si>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</si>
  <si>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</si>
  <si>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</si>
  <si>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</si>
  <si>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</si>
  <si>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</si>
  <si>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</si>
  <si>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</si>
  <si>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</si>
  <si>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</si>
  <si>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</si>
  <si>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</si>
  <si>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</si>
  <si>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</si>
  <si>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</si>
  <si>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</si>
  <si>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</si>
  <si>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</si>
  <si>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</si>
  <si>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</si>
  <si>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</si>
  <si>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</si>
  <si>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</si>
  <si>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</si>
  <si>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</si>
  <si>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</si>
  <si>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</si>
  <si>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</si>
  <si>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</si>
  <si>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</si>
  <si>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</si>
  <si>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</si>
  <si>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</si>
  <si>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</si>
  <si>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</si>
  <si>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</si>
  <si>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</si>
  <si>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</si>
  <si>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</si>
  <si>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</si>
  <si>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</si>
  <si>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</si>
  <si>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</si>
  <si>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</si>
  <si>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</si>
  <si>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</si>
  <si>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</si>
  <si>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</si>
  <si>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</si>
  <si>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</si>
  <si>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</si>
  <si>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</si>
  <si>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</si>
  <si>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</si>
  <si>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</si>
  <si>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</si>
  <si>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</si>
  <si>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</si>
  <si>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</si>
  <si>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</si>
  <si>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</si>
  <si>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</si>
  <si>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</si>
  <si>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</si>
  <si>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</si>
  <si>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</si>
  <si>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</si>
  <si>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</si>
  <si>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</si>
  <si>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</si>
  <si>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</si>
  <si>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</si>
  <si>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</si>
  <si>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</si>
  <si>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</si>
  <si>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</si>
  <si>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</si>
  <si>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</si>
  <si>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</si>
  <si>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</si>
  <si>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</si>
  <si>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</si>
  <si>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</si>
  <si>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</si>
  <si>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</si>
  <si>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</si>
  <si>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</si>
  <si>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</si>
  <si>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</si>
  <si>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</si>
  <si>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</si>
  <si>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</si>
  <si>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</si>
  <si>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</si>
  <si>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</si>
  <si>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</si>
  <si>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</si>
  <si>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</si>
  <si>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</si>
  <si>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</si>
  <si>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</si>
  <si>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</si>
  <si>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</si>
  <si>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</si>
  <si>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</si>
  <si>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</si>
  <si>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</si>
  <si>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</si>
  <si>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</si>
  <si>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</si>
  <si>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</si>
  <si>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</si>
  <si>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</si>
  <si>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</si>
  <si>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</si>
  <si>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</si>
  <si>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</si>
  <si>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</si>
  <si>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</si>
  <si>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</si>
  <si>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</si>
  <si>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</si>
  <si>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</si>
  <si>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</si>
  <si>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</si>
  <si>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</si>
  <si>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</si>
  <si>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</si>
  <si>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</si>
  <si>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</si>
  <si>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</si>
  <si>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</si>
  <si>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</si>
  <si>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</si>
  <si>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</si>
  <si>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</si>
  <si>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</si>
  <si>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</si>
  <si>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</si>
  <si>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</si>
  <si>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</si>
  <si>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</si>
  <si>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</si>
  <si>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</si>
  <si>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</si>
  <si>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</si>
  <si>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</si>
  <si>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</si>
  <si>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</si>
  <si>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</si>
  <si>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</si>
  <si>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</si>
  <si>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</si>
  <si>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</si>
  <si>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</si>
  <si>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</si>
  <si>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</si>
  <si>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</si>
  <si>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</si>
  <si>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</si>
  <si>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</si>
  <si>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</si>
  <si>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</si>
  <si>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</si>
  <si>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</si>
  <si>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</si>
  <si>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</si>
  <si>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</si>
  <si>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</si>
  <si>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</si>
  <si>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</si>
  <si>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</si>
  <si>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</si>
  <si>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</si>
  <si>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</si>
  <si>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</si>
  <si>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</si>
  <si>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</si>
  <si>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</si>
  <si>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</si>
  <si>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</si>
  <si>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</si>
  <si>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</si>
  <si>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</si>
  <si>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</si>
  <si>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</si>
  <si>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</si>
  <si>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</si>
  <si>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</si>
  <si>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</si>
  <si>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</si>
  <si>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</si>
  <si>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</si>
  <si>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</si>
  <si>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</si>
  <si>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</si>
  <si>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</si>
  <si>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</si>
  <si>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</si>
  <si>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</si>
  <si>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</si>
  <si>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</si>
  <si>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</si>
  <si>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</si>
  <si>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</si>
  <si>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</si>
  <si>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</si>
  <si>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</si>
  <si>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</si>
  <si>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</si>
  <si>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</si>
  <si>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</si>
  <si>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</si>
  <si>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</si>
  <si>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</si>
  <si>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</si>
  <si>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</si>
  <si>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</si>
  <si>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</si>
  <si>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</si>
  <si>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</si>
  <si>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</si>
  <si>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</si>
  <si>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</si>
  <si>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</si>
  <si>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</si>
  <si>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</si>
  <si>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</si>
  <si>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</si>
  <si>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</si>
  <si>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</si>
  <si>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</si>
  <si>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</si>
  <si>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</si>
  <si>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</si>
  <si>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</si>
  <si>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</si>
  <si>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</si>
  <si>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</si>
  <si>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</si>
  <si>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</si>
  <si>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</si>
  <si>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</si>
  <si>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</si>
  <si>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</si>
  <si>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</si>
  <si>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</si>
  <si>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</si>
  <si>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</si>
  <si>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</si>
  <si>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</si>
  <si>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</si>
  <si>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</si>
  <si>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</si>
  <si>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</si>
  <si>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</si>
  <si>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</si>
  <si>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</si>
  <si>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</si>
  <si>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</si>
  <si>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</si>
  <si>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</si>
  <si>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</si>
  <si>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</si>
  <si>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</si>
  <si>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</si>
  <si>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</si>
  <si>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</si>
  <si>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</si>
  <si>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</si>
  <si>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</si>
  <si>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</si>
  <si>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</si>
  <si>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</si>
  <si>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</si>
  <si>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</si>
  <si>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</si>
  <si>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</si>
  <si>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</si>
  <si>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</si>
  <si>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</si>
  <si>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</si>
  <si>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</si>
  <si>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</si>
  <si>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</si>
  <si>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</si>
  <si>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</si>
  <si>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</si>
  <si>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</si>
  <si>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</si>
  <si>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</si>
  <si>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</si>
  <si>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</si>
  <si>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</si>
  <si>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</si>
  <si>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</si>
  <si>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</si>
  <si>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</si>
  <si>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</si>
  <si>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</si>
  <si>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</si>
  <si>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</si>
  <si>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</si>
  <si>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</si>
  <si>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</si>
  <si>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</si>
  <si>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</si>
  <si>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</si>
  <si>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</si>
  <si>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</si>
  <si>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</si>
  <si>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</si>
  <si>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</si>
  <si>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</si>
  <si>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</si>
  <si>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</si>
  <si>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</si>
  <si>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</si>
  <si>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</si>
  <si>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</si>
  <si>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</si>
  <si>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</si>
  <si>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</si>
  <si>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</si>
  <si>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</si>
  <si>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</si>
  <si>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</si>
  <si>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</si>
  <si>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</si>
  <si>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</si>
  <si>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</si>
  <si>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</si>
  <si>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</si>
  <si>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</si>
  <si>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</si>
  <si>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</si>
  <si>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</si>
  <si>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</si>
  <si>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</si>
  <si>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</si>
  <si>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</si>
  <si>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</si>
  <si>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</si>
  <si>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</si>
  <si>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</si>
  <si>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</si>
  <si>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</si>
  <si>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</si>
  <si>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</si>
  <si>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</si>
  <si>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</si>
  <si>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</si>
  <si>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</si>
  <si>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</si>
  <si>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</si>
  <si>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</si>
  <si>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</si>
  <si>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</si>
  <si>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</si>
  <si>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</si>
  <si>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</si>
  <si>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</si>
  <si>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</si>
  <si>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</si>
  <si>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</si>
  <si>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</si>
  <si>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</si>
  <si>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</si>
  <si>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</si>
  <si>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</si>
  <si>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</si>
  <si>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</si>
  <si>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</si>
  <si>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</si>
  <si>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</si>
  <si>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</si>
  <si>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</si>
  <si>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</si>
  <si>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</si>
  <si>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</si>
  <si>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</si>
  <si>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</si>
  <si>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</si>
  <si>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</si>
  <si>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</si>
  <si>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</si>
  <si>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</si>
  <si>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</si>
  <si>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</si>
  <si>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</si>
  <si>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</si>
  <si>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</si>
  <si>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</si>
  <si>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</si>
  <si>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</si>
  <si>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</si>
  <si>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</si>
  <si>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</si>
  <si>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</si>
  <si>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</si>
  <si>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</si>
  <si>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</si>
  <si>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</si>
  <si>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</si>
  <si>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</si>
  <si>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</si>
  <si>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</si>
  <si>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</si>
  <si>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</si>
  <si>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</si>
  <si>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</si>
  <si>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</si>
  <si>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</si>
  <si>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</si>
  <si>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</si>
  <si>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</si>
  <si>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</si>
  <si>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</si>
  <si>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</si>
  <si>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</si>
  <si>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</si>
  <si>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</si>
  <si>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</si>
  <si>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</si>
  <si>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</si>
  <si>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</si>
  <si>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</si>
  <si>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</si>
  <si>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</si>
  <si>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</si>
  <si>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</si>
  <si>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</si>
  <si>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</si>
  <si>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</si>
  <si>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</si>
  <si>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</si>
  <si>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</si>
  <si>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</si>
  <si>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</si>
  <si>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</si>
  <si>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</si>
  <si>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</si>
  <si>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</si>
  <si>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</si>
  <si>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</si>
  <si>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</si>
  <si>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</si>
  <si>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</si>
  <si>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</si>
  <si>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</si>
  <si>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</si>
  <si>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</si>
  <si>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</si>
  <si>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</si>
  <si>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</si>
  <si>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</si>
  <si>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</si>
  <si>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</si>
  <si>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</si>
  <si>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</si>
  <si>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</si>
  <si>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</si>
  <si>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</si>
  <si>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</si>
  <si>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</si>
  <si>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</si>
  <si>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</si>
  <si>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</si>
  <si>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</si>
  <si>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</si>
  <si>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</si>
  <si>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</si>
  <si>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</si>
  <si>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</si>
  <si>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</si>
  <si>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</si>
  <si>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</si>
  <si>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</si>
  <si>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</si>
  <si>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</si>
  <si>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</si>
  <si>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</si>
  <si>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</si>
  <si>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</si>
  <si>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</si>
  <si>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</si>
  <si>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</si>
  <si>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</si>
  <si>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</si>
  <si>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</si>
  <si>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</si>
  <si>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</si>
  <si>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</si>
  <si>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</si>
  <si>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</si>
  <si>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</si>
  <si>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</si>
  <si>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</si>
  <si>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</si>
  <si>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</si>
  <si>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</si>
  <si>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</si>
  <si>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</si>
  <si>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</si>
  <si>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</si>
  <si>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</si>
  <si>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</si>
  <si>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</si>
  <si>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</si>
  <si>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</si>
  <si>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</si>
  <si>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</si>
  <si>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</si>
  <si>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</si>
  <si>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</si>
  <si>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</si>
  <si>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</si>
  <si>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</si>
  <si>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</si>
  <si>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</si>
  <si>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</si>
  <si>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</si>
  <si>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</si>
  <si>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</si>
  <si>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</si>
  <si>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</si>
  <si>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</si>
  <si>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</si>
  <si>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</si>
  <si>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</si>
  <si>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</si>
  <si>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</si>
  <si>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</si>
  <si>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</si>
  <si>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</si>
  <si>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</si>
  <si>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</si>
  <si>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</si>
  <si>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</si>
  <si>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</si>
  <si>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</si>
  <si>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</si>
  <si>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</si>
  <si>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</si>
  <si>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</si>
  <si>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</si>
  <si>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</si>
  <si>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</si>
  <si>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</si>
  <si>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</si>
  <si>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</si>
  <si>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</si>
  <si>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</si>
  <si>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</si>
  <si>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</si>
  <si>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</si>
  <si>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</si>
  <si>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</si>
  <si>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</si>
  <si>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</si>
  <si>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</si>
  <si>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</si>
  <si>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</si>
  <si>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</si>
  <si>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</si>
  <si>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</si>
  <si>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</si>
  <si>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</si>
  <si>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</si>
  <si>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</si>
  <si>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</si>
  <si>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</si>
  <si>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</si>
  <si>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</si>
  <si>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</si>
  <si>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</si>
  <si>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</si>
  <si>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</si>
  <si>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</si>
  <si>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</si>
  <si>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</si>
  <si>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</si>
  <si>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</si>
  <si>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</si>
  <si>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</si>
  <si>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</si>
  <si>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</si>
  <si>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</si>
  <si>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</si>
  <si>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</si>
  <si>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</si>
  <si>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</si>
  <si>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</si>
  <si>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</si>
  <si>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</si>
  <si>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</si>
  <si>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</si>
  <si>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</si>
  <si>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</si>
  <si>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</si>
  <si>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</si>
  <si>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</si>
  <si>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</si>
  <si>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</si>
  <si>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</si>
  <si>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</si>
  <si>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</si>
  <si>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</si>
  <si>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</si>
  <si>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</si>
  <si>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</si>
  <si>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</si>
  <si>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</si>
  <si>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</si>
  <si>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</si>
  <si>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</si>
  <si>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</si>
  <si>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</si>
  <si>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</si>
  <si>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</si>
  <si>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</si>
  <si>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</si>
  <si>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</si>
  <si>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</si>
  <si>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</si>
  <si>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</si>
  <si>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</si>
  <si>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</si>
  <si>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</si>
  <si>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</si>
  <si>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</si>
  <si>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</si>
  <si>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</si>
  <si>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</si>
  <si>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</si>
  <si>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</si>
  <si>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</si>
  <si>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</si>
  <si>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</si>
  <si>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</si>
  <si>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</si>
  <si>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</si>
  <si>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</si>
  <si>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</si>
  <si>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</si>
  <si>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</si>
  <si>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</si>
  <si>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</si>
  <si>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</si>
  <si>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</si>
  <si>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</si>
  <si>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</si>
  <si>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</si>
  <si>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</si>
  <si>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</si>
  <si>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</si>
  <si>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</si>
  <si>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</si>
  <si>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</si>
  <si>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</si>
  <si>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</si>
  <si>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</si>
  <si>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</si>
  <si>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</si>
  <si>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</si>
  <si>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</si>
  <si>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</si>
  <si>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</si>
  <si>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</si>
  <si>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</si>
  <si>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</si>
  <si>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</si>
  <si>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</si>
  <si>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</si>
  <si>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</si>
  <si>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</si>
  <si>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</si>
  <si>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</si>
  <si>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</si>
  <si>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</si>
  <si>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</si>
  <si>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</si>
  <si>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</si>
  <si>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</si>
  <si>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</si>
  <si>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</si>
  <si>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</si>
  <si>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</si>
  <si>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</si>
  <si>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</si>
  <si>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</si>
  <si>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</si>
  <si>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</si>
  <si>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</si>
  <si>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</si>
  <si>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</si>
  <si>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</si>
  <si>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</si>
  <si>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</si>
  <si>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</si>
  <si>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</si>
  <si>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</si>
  <si>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</si>
  <si>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</si>
  <si>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</si>
  <si>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</si>
  <si>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</si>
  <si>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</si>
  <si>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</si>
  <si>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</si>
  <si>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</si>
  <si>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</si>
  <si>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</si>
  <si>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</si>
  <si>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</si>
  <si>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</si>
  <si>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</si>
  <si>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</si>
  <si>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</si>
  <si>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</si>
  <si>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</si>
  <si>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</si>
  <si>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</si>
  <si>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</si>
  <si>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</si>
  <si>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</si>
  <si>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</si>
  <si>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</si>
  <si>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</si>
  <si>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</si>
  <si>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</si>
  <si>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</si>
  <si>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</si>
  <si>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</si>
  <si>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</si>
  <si>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</si>
  <si>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</si>
  <si>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</si>
  <si>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</si>
  <si>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</si>
  <si>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</si>
  <si>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</si>
  <si>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</si>
  <si>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</si>
  <si>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</si>
  <si>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</si>
  <si>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</si>
  <si>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</si>
  <si>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</si>
  <si>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</si>
  <si>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</si>
  <si>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</si>
  <si>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</si>
  <si>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</si>
  <si>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</si>
  <si>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</si>
  <si>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</si>
  <si>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</si>
  <si>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</si>
  <si>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</si>
  <si>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</si>
  <si>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</si>
  <si>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</si>
  <si>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</si>
  <si>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</si>
  <si>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</si>
  <si>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</si>
  <si>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</si>
  <si>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</si>
  <si>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</si>
  <si>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</si>
  <si>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</si>
  <si>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</si>
  <si>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</si>
  <si>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</si>
  <si>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</si>
  <si>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</si>
  <si>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</si>
  <si>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</si>
  <si>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</si>
  <si>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</si>
  <si>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</si>
  <si>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</si>
  <si>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</si>
  <si>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</si>
  <si>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</si>
  <si>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</si>
  <si>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</si>
  <si>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</si>
  <si>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</si>
  <si>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</si>
  <si>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</si>
  <si>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</si>
  <si>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</si>
  <si>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</si>
  <si>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</si>
  <si>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</si>
  <si>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</si>
  <si>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</si>
  <si>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</si>
  <si>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</si>
  <si>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</si>
  <si>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</si>
  <si>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</si>
  <si>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</si>
  <si>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</si>
  <si>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</si>
  <si>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</si>
  <si>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</si>
  <si>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</si>
  <si>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</si>
  <si>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</si>
  <si>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</si>
  <si>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</si>
  <si>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</si>
  <si>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</si>
  <si>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</si>
  <si>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</si>
  <si>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</si>
  <si>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</si>
  <si>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</si>
  <si>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</si>
  <si>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</si>
  <si>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</si>
  <si>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</si>
  <si>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</si>
  <si>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</si>
  <si>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</si>
  <si>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</si>
  <si>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</si>
  <si>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</si>
  <si>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</si>
  <si>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</si>
  <si>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</si>
  <si>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</si>
  <si>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</si>
  <si>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</si>
  <si>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</si>
  <si>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</si>
  <si>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</si>
  <si>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</si>
  <si>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</si>
  <si>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</si>
  <si>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</si>
  <si>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</si>
  <si>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</si>
  <si>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</si>
  <si>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</si>
  <si>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</si>
  <si>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</si>
  <si>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</si>
  <si>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</si>
  <si>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</si>
  <si>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</si>
  <si>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</si>
  <si>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</si>
  <si>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</si>
  <si>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</si>
  <si>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</si>
  <si>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</si>
  <si>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</si>
  <si>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</si>
  <si>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</si>
  <si>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</si>
  <si>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</si>
  <si>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</si>
  <si>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</si>
  <si>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</si>
  <si>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</si>
  <si>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</si>
  <si>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</si>
  <si>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</si>
  <si>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</si>
  <si>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</si>
  <si>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</si>
  <si>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</si>
  <si>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</si>
  <si>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</si>
  <si>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</si>
  <si>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</si>
  <si>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</si>
  <si>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</si>
  <si>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</si>
  <si>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</si>
  <si>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</si>
  <si>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</si>
  <si>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</si>
  <si>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</si>
  <si>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</si>
  <si>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</si>
  <si>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</si>
  <si>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</si>
  <si>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</si>
  <si>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</si>
  <si>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</si>
  <si>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</si>
  <si>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</si>
  <si>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</si>
  <si>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</si>
  <si>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</si>
  <si>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</si>
  <si>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</si>
  <si>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</si>
  <si>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</si>
  <si>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</si>
  <si>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</si>
  <si>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</si>
  <si>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</si>
  <si>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</si>
  <si>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</si>
  <si>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</si>
  <si>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</si>
  <si>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</si>
  <si>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</si>
  <si>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</si>
  <si>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</si>
  <si>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</si>
  <si>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</si>
  <si>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</si>
  <si>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</si>
  <si>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</si>
  <si>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</si>
  <si>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</si>
  <si>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</si>
  <si>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</si>
  <si>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</si>
  <si>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</si>
  <si>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</si>
  <si>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</si>
  <si>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</si>
  <si>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</si>
  <si>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</si>
  <si>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</si>
  <si>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</si>
  <si>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</si>
  <si>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</si>
  <si>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</si>
  <si>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</si>
  <si>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</si>
  <si>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</si>
  <si>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</si>
  <si>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</si>
  <si>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</si>
  <si>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</si>
  <si>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</si>
  <si>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</si>
  <si>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</si>
  <si>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</si>
  <si>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</si>
  <si>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</si>
  <si>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</si>
  <si>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</si>
  <si>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</si>
  <si>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</si>
  <si>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</si>
  <si>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</si>
  <si>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</si>
  <si>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</si>
  <si>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</si>
  <si>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</si>
  <si>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</si>
  <si>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</si>
  <si>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</si>
  <si>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</si>
  <si>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</si>
  <si>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</si>
  <si>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</si>
  <si>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</si>
  <si>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</si>
  <si>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</si>
  <si>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</si>
  <si>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</si>
  <si>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</si>
  <si>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</si>
  <si>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</si>
  <si>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</si>
  <si>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</si>
  <si>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</si>
  <si>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</si>
  <si>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</si>
  <si>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</si>
  <si>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</si>
  <si>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</si>
  <si>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</si>
  <si>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</si>
  <si>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</si>
  <si>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</si>
  <si>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</si>
  <si>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</si>
  <si>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</si>
  <si>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</si>
  <si>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</si>
  <si>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</si>
  <si>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</si>
  <si>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</si>
  <si>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</si>
  <si>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</si>
  <si>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</si>
  <si>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</si>
  <si>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</si>
  <si>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</si>
  <si>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</si>
  <si>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</si>
  <si>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</si>
  <si>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</si>
  <si>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</si>
  <si>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</si>
  <si>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</si>
  <si>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</si>
  <si>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</si>
  <si>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</si>
  <si>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</si>
  <si>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</si>
  <si>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</si>
  <si>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</si>
  <si>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</si>
  <si>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</si>
  <si>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</si>
  <si>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</si>
  <si>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</si>
  <si>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</si>
  <si>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</si>
  <si>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</si>
  <si>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</si>
  <si>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</si>
  <si>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</si>
  <si>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</si>
  <si>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</si>
  <si>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</si>
  <si>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</si>
  <si>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</si>
  <si>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</si>
  <si>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</si>
  <si>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</si>
  <si>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</si>
  <si>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</si>
  <si>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</si>
  <si>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</si>
  <si>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</si>
  <si>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</si>
  <si>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</si>
  <si>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</si>
  <si>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</si>
  <si>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</si>
  <si>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</si>
  <si>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</si>
  <si>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</si>
  <si>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</si>
  <si>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</si>
  <si>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</si>
  <si>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</si>
  <si>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</si>
  <si>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</si>
  <si>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</si>
  <si>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</si>
  <si>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</si>
  <si>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</si>
  <si>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</si>
  <si>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</si>
  <si>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</si>
  <si>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</si>
  <si>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</si>
  <si>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</si>
  <si>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</si>
  <si>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</si>
  <si>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</si>
  <si>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</si>
  <si>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</si>
  <si>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</si>
  <si>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</si>
  <si>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</si>
  <si>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</si>
  <si>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</si>
  <si>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</si>
  <si>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</si>
  <si>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</si>
  <si>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</si>
  <si>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</si>
  <si>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</si>
  <si>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</si>
  <si>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</si>
  <si>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</si>
  <si>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</si>
  <si>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</si>
  <si>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</si>
  <si>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</si>
  <si>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</si>
  <si>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</si>
  <si>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</si>
  <si>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</si>
  <si>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</si>
  <si>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</si>
  <si>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</si>
  <si>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</si>
  <si>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</si>
  <si>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</si>
  <si>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</si>
  <si>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</si>
  <si>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</si>
  <si>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</si>
  <si>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</si>
  <si>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</si>
  <si>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</si>
  <si>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</si>
  <si>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</si>
  <si>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</si>
  <si>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</si>
  <si>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</si>
  <si>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</si>
  <si>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</si>
  <si>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</si>
  <si>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</si>
  <si>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</si>
  <si>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</si>
  <si>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</si>
  <si>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</si>
  <si>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</si>
  <si>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</si>
  <si>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</si>
  <si>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</si>
  <si>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</si>
  <si>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</si>
  <si>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</si>
  <si>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</si>
  <si>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</si>
  <si>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</si>
  <si>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</si>
  <si>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</si>
  <si>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</si>
  <si>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</si>
  <si>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</si>
  <si>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</si>
  <si>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</si>
  <si>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</si>
  <si>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</si>
  <si>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</si>
  <si>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</si>
  <si>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</si>
  <si>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</si>
  <si>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</si>
  <si>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</si>
  <si>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</si>
  <si>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</si>
  <si>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</si>
  <si>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</si>
  <si>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</si>
  <si>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</si>
  <si>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</si>
  <si>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</si>
  <si>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</si>
  <si>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</si>
  <si>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</si>
  <si>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</si>
  <si>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</si>
  <si>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</si>
  <si>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</si>
  <si>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</si>
  <si>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</si>
  <si>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</si>
  <si>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</si>
  <si>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</si>
  <si>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</si>
  <si>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</si>
  <si>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</si>
  <si>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</si>
  <si>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</si>
  <si>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</si>
  <si>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</si>
  <si>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</si>
  <si>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</si>
  <si>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</si>
  <si>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</si>
  <si>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</si>
  <si>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</si>
  <si>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</si>
  <si>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</si>
  <si>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</si>
  <si>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</si>
  <si>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</si>
  <si>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</si>
  <si>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</si>
  <si>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</si>
  <si>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</si>
  <si>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</si>
  <si>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</si>
  <si>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</si>
  <si>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</si>
  <si>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</si>
  <si>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</si>
  <si>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</si>
  <si>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</si>
  <si>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</si>
  <si>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</si>
  <si>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</si>
  <si>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</si>
  <si>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</si>
  <si>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</si>
  <si>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</si>
  <si>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</si>
  <si>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</si>
  <si>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</si>
  <si>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</si>
  <si>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</si>
  <si>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</si>
  <si>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</si>
  <si>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</si>
  <si>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</si>
  <si>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</si>
  <si>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</si>
  <si>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</si>
  <si>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</si>
  <si>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</si>
  <si>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</si>
  <si>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</si>
  <si>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</si>
  <si>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</si>
  <si>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</si>
  <si>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</si>
  <si>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</si>
  <si>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</si>
  <si>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</si>
  <si>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</si>
  <si>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</si>
  <si>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</si>
  <si>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</si>
  <si>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</si>
  <si>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</si>
  <si>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</si>
  <si>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</si>
  <si>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</si>
  <si>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</si>
  <si>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</si>
  <si>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</si>
  <si>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</si>
  <si>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</si>
  <si>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</si>
  <si>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</si>
  <si>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</si>
  <si>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</si>
  <si>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</si>
  <si>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</si>
  <si>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</si>
  <si>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</si>
  <si>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</si>
  <si>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</si>
  <si>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</si>
  <si>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</si>
  <si>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</si>
  <si>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</si>
  <si>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</si>
  <si>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</si>
  <si>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</si>
  <si>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</si>
  <si>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</si>
  <si>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</si>
  <si>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</si>
  <si>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</si>
  <si>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</si>
  <si>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</si>
  <si>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</si>
  <si>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</si>
  <si>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</si>
  <si>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</si>
  <si>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</si>
  <si>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</si>
  <si>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</si>
  <si>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</si>
  <si>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</si>
  <si>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</si>
  <si>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</si>
  <si>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</si>
  <si>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</si>
  <si>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</si>
  <si>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</si>
  <si>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</si>
  <si>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</si>
  <si>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</si>
  <si>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</si>
  <si>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</si>
  <si>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</si>
  <si>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</si>
  <si>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</si>
  <si>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</si>
  <si>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</si>
  <si>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</si>
  <si>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</si>
  <si>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</si>
  <si>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</si>
  <si>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</si>
  <si>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</si>
  <si>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</si>
  <si>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</si>
  <si>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</si>
  <si>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</si>
  <si>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</si>
  <si>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</si>
  <si>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</si>
  <si>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</si>
  <si>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</si>
  <si>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</si>
  <si>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</si>
  <si>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</si>
  <si>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</si>
  <si>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</si>
  <si>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</si>
  <si>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</si>
  <si>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</si>
  <si>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</si>
  <si>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</si>
  <si>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</si>
  <si>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</si>
  <si>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</si>
  <si>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</si>
  <si>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</si>
  <si>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</si>
  <si>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</si>
  <si>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</si>
  <si>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</si>
  <si>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</si>
  <si>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</si>
  <si>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</si>
  <si>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</si>
  <si>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</si>
  <si>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</si>
  <si>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</si>
  <si>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</si>
  <si>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</si>
  <si>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</si>
  <si>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</si>
  <si>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</si>
  <si>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</si>
  <si>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</si>
  <si>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</si>
  <si>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</si>
  <si>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</si>
  <si>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</si>
  <si>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</si>
  <si>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</si>
  <si>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</si>
  <si>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</si>
  <si>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</si>
  <si>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</si>
  <si>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</si>
  <si>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</si>
  <si>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</si>
  <si>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</si>
  <si>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</si>
  <si>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</si>
  <si>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</si>
  <si>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</si>
  <si>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</si>
  <si>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</si>
  <si>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</si>
  <si>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</si>
  <si>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</si>
  <si>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</si>
  <si>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</si>
  <si>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</si>
  <si>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</si>
  <si>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</si>
  <si>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</si>
  <si>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</si>
  <si>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</si>
  <si>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</si>
  <si>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</si>
  <si>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</si>
  <si>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</si>
  <si>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</si>
  <si>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</si>
  <si>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</si>
  <si>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</si>
  <si>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</si>
  <si>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</si>
  <si>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</si>
  <si>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</si>
  <si>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</si>
  <si>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</si>
  <si>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</si>
  <si>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</si>
  <si>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</si>
  <si>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</si>
  <si>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</si>
  <si>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</si>
  <si>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</si>
  <si>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</si>
  <si>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</si>
  <si>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</si>
  <si>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</si>
  <si>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</si>
  <si>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</si>
  <si>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</si>
  <si>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</si>
  <si>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</si>
  <si>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</si>
  <si>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</si>
  <si>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</si>
  <si>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</si>
  <si>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</si>
  <si>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</si>
  <si>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</si>
  <si>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</si>
  <si>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</si>
  <si>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</si>
  <si>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</si>
  <si>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</si>
  <si>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</si>
  <si>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</si>
  <si>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</si>
  <si>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</si>
  <si>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</si>
  <si>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</si>
  <si>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</si>
  <si>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</si>
  <si>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</si>
  <si>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</si>
  <si>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</si>
  <si>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</si>
  <si>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</si>
  <si>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</si>
  <si>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</si>
  <si>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</si>
  <si>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</si>
  <si>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</si>
  <si>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</si>
  <si>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</si>
  <si>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</si>
  <si>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</si>
  <si>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</si>
  <si>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</si>
  <si>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</si>
  <si>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</si>
  <si>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</si>
  <si>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</si>
  <si>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</si>
  <si>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</si>
  <si>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</si>
  <si>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</si>
  <si>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</si>
  <si>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</si>
  <si>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</si>
  <si>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</si>
  <si>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</si>
  <si>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</si>
  <si>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</si>
  <si>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</si>
  <si>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</si>
  <si>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</si>
  <si>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</si>
  <si>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</si>
  <si>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</si>
  <si>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</si>
  <si>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</si>
  <si>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</si>
  <si>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</si>
  <si>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</si>
  <si>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</si>
  <si>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</si>
  <si>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</si>
  <si>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</si>
  <si>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</si>
  <si>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</si>
  <si>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</si>
  <si>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</si>
  <si>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</si>
  <si>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</si>
  <si>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</si>
  <si>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</si>
  <si>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</si>
  <si>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</si>
  <si>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</si>
  <si>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</si>
  <si>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</si>
  <si>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</si>
  <si>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</si>
  <si>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</si>
  <si>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</si>
  <si>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</si>
  <si>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</si>
  <si>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</si>
  <si>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</si>
  <si>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</si>
  <si>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</si>
  <si>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</si>
  <si>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</si>
  <si>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</si>
  <si>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</si>
  <si>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</si>
  <si>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</si>
  <si>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</si>
  <si>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</si>
  <si>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</si>
  <si>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</si>
  <si>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</si>
  <si>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</si>
  <si>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</si>
  <si>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</si>
  <si>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</si>
  <si>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</si>
  <si>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</si>
  <si>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</si>
  <si>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</si>
  <si>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</si>
  <si>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</si>
  <si>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</si>
  <si>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</si>
  <si>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</si>
  <si>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</si>
  <si>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</si>
  <si>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</si>
  <si>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</si>
  <si>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</si>
  <si>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</si>
  <si>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</si>
  <si>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</si>
  <si>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</si>
  <si>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</si>
  <si>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</si>
  <si>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</si>
  <si>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</si>
  <si>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</si>
  <si>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</si>
  <si>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</si>
  <si>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</si>
  <si>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</si>
  <si>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</si>
  <si>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</si>
  <si>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</si>
  <si>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</si>
  <si>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</si>
  <si>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</si>
  <si>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</si>
  <si>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</si>
  <si>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</si>
  <si>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</si>
  <si>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</si>
  <si>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</si>
  <si>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</si>
  <si>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</si>
  <si>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</si>
  <si>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</si>
  <si>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</si>
  <si>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</si>
  <si>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</si>
  <si>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</si>
  <si>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</si>
  <si>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</si>
  <si>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</si>
  <si>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</si>
  <si>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</si>
  <si>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</si>
  <si>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</si>
  <si>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</si>
  <si>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</si>
  <si>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</si>
  <si>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</si>
  <si>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</si>
  <si>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</si>
  <si>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</si>
  <si>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</si>
  <si>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</si>
  <si>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</si>
  <si>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</si>
  <si>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</si>
  <si>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</si>
  <si>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</si>
  <si>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</si>
  <si>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</si>
  <si>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</si>
  <si>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</si>
  <si>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</si>
  <si>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</si>
  <si>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</si>
  <si>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</si>
  <si>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</si>
  <si>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</si>
  <si>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</si>
  <si>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</si>
  <si>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</si>
  <si>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</si>
  <si>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</si>
  <si>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</si>
  <si>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</si>
  <si>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</si>
  <si>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</si>
  <si>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</si>
  <si>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</si>
  <si>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</si>
  <si>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</si>
  <si>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</si>
  <si>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</si>
  <si>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</si>
  <si>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</si>
  <si>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</si>
  <si>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</si>
  <si>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</si>
  <si>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</si>
  <si>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</si>
  <si>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</si>
  <si>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</si>
  <si>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</si>
  <si>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</si>
  <si>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</si>
  <si>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</si>
  <si>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</si>
  <si>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</si>
  <si>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</si>
  <si>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</si>
  <si>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</si>
  <si>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</si>
  <si>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</si>
  <si>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</si>
  <si>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</si>
  <si>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</si>
  <si>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</si>
  <si>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</si>
  <si>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</si>
  <si>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</si>
  <si>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</si>
  <si>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</si>
  <si>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</si>
  <si>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</si>
  <si>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</si>
  <si>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</si>
  <si>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</si>
  <si>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</si>
  <si>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</si>
  <si>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</si>
  <si>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</si>
  <si>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</si>
  <si>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</si>
  <si>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</si>
  <si>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</si>
  <si>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</si>
  <si>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</si>
  <si>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</si>
  <si>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</si>
  <si>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</si>
  <si>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</si>
  <si>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</si>
  <si>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</si>
  <si>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</si>
  <si>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</si>
  <si>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</si>
  <si>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</si>
  <si>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</si>
  <si>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</si>
  <si>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</si>
  <si>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</si>
  <si>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</si>
  <si>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</si>
  <si>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</si>
  <si>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</si>
  <si>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</si>
  <si>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</si>
  <si>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</si>
  <si>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</si>
  <si>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</si>
  <si>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</si>
  <si>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</si>
  <si>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</si>
  <si>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</si>
  <si>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</si>
  <si>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</si>
  <si>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</si>
  <si>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</si>
  <si>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</si>
  <si>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</si>
  <si>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</si>
  <si>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</si>
  <si>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</si>
  <si>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</si>
  <si>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</si>
  <si>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</si>
  <si>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</si>
  <si>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</si>
  <si>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</si>
  <si>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</si>
  <si>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</si>
  <si>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</si>
  <si>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</si>
  <si>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</si>
  <si>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</si>
  <si>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</si>
  <si>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</si>
  <si>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</si>
  <si>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</si>
  <si>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</si>
  <si>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</si>
  <si>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</si>
  <si>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</si>
  <si>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</si>
  <si>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</si>
  <si>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</si>
  <si>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</si>
  <si>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</si>
  <si>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</si>
  <si>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</si>
  <si>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</si>
  <si>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</si>
  <si>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</si>
  <si>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</si>
  <si>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</si>
  <si>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</si>
  <si>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</si>
  <si>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</si>
  <si>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</si>
  <si>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</si>
  <si>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</si>
  <si>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</si>
  <si>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</si>
  <si>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</si>
  <si>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</si>
  <si>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</si>
  <si>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</si>
  <si>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</si>
  <si>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</si>
  <si>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</si>
  <si>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</si>
  <si>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</si>
  <si>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</si>
  <si>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</si>
  <si>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</si>
  <si>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</si>
  <si>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</si>
  <si>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</si>
  <si>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</si>
  <si>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</si>
  <si>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</si>
  <si>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</si>
  <si>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</si>
  <si>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</si>
  <si>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</si>
  <si>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</si>
  <si>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</si>
  <si>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</si>
  <si>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</si>
  <si>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</si>
  <si>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</si>
  <si>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</si>
  <si>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</si>
  <si>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</si>
  <si>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</si>
  <si>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</si>
  <si>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</si>
  <si>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</si>
  <si>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</si>
  <si>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</si>
  <si>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</si>
  <si>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</si>
  <si>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</si>
  <si>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</si>
  <si>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</si>
  <si>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</si>
  <si>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</si>
  <si>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</si>
  <si>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</si>
  <si>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</si>
  <si>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</si>
  <si>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</si>
  <si>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</si>
  <si>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</si>
  <si>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</si>
  <si>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</si>
  <si>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</si>
  <si>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</si>
  <si>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</si>
  <si>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</si>
  <si>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</si>
  <si>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</si>
  <si>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</si>
  <si>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</si>
  <si>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</si>
  <si>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</si>
  <si>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</si>
  <si>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</si>
  <si>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</si>
  <si>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</si>
  <si>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</si>
  <si>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</si>
  <si>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</si>
  <si>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</si>
  <si>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</si>
  <si>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</si>
  <si>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</si>
  <si>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</si>
  <si>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</si>
  <si>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</si>
  <si>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</si>
  <si>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</si>
  <si>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</si>
  <si>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</si>
  <si>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</si>
  <si>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</si>
  <si>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</si>
  <si>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</si>
  <si>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</si>
  <si>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</si>
  <si>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</si>
  <si>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</si>
  <si>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</si>
  <si>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</si>
  <si>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</si>
  <si>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</si>
  <si>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</si>
  <si>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</si>
  <si>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</si>
  <si>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</si>
  <si>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</si>
  <si>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</si>
  <si>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</si>
  <si>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</si>
  <si>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</si>
  <si>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</si>
  <si>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</si>
  <si>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</si>
  <si>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</si>
  <si>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</si>
  <si>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</si>
  <si>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</si>
  <si>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</si>
  <si>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</si>
  <si>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</si>
  <si>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</si>
  <si>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</si>
  <si>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</si>
  <si>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</si>
  <si>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</si>
  <si>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</si>
  <si>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</si>
  <si>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</si>
  <si>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</si>
  <si>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</si>
  <si>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</si>
  <si>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</si>
  <si>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</si>
  <si>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</si>
  <si>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</si>
  <si>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</si>
  <si>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</si>
  <si>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</si>
  <si>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</si>
  <si>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</si>
  <si>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</si>
  <si>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</si>
  <si>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</si>
  <si>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</si>
  <si>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</si>
  <si>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</si>
  <si>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</si>
  <si>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</si>
  <si>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</si>
  <si>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</si>
  <si>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</si>
  <si>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</si>
  <si>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</si>
  <si>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</si>
  <si>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</si>
  <si>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</si>
  <si>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</si>
  <si>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</si>
  <si>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</si>
  <si>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</si>
  <si>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</si>
  <si>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</si>
  <si>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</si>
  <si>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</si>
  <si>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</si>
  <si>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</si>
  <si>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</si>
  <si>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</si>
  <si>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</si>
  <si>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</si>
  <si>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</si>
  <si>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</si>
  <si>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</si>
  <si>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</si>
  <si>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</si>
  <si>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</si>
  <si>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</si>
  <si>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</si>
  <si>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</si>
  <si>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</si>
  <si>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</si>
  <si>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</si>
  <si>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</si>
  <si>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</si>
  <si>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</si>
  <si>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</si>
  <si>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</si>
  <si>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</si>
  <si>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</si>
  <si>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</si>
  <si>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</si>
  <si>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</si>
  <si>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</si>
  <si>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</si>
  <si>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</si>
  <si>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</si>
  <si>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</si>
  <si>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</si>
  <si>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</si>
  <si>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</si>
  <si>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</si>
  <si>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</si>
  <si>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</si>
  <si>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</si>
  <si>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</si>
  <si>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</si>
  <si>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</si>
  <si>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</si>
  <si>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</si>
  <si>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</si>
  <si>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</si>
  <si>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</si>
  <si>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</si>
  <si>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</si>
  <si>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</si>
  <si>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</si>
  <si>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</si>
  <si>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</si>
  <si>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</si>
  <si>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</si>
  <si>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</si>
  <si>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</si>
  <si>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</si>
  <si>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</si>
  <si>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</si>
  <si>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</si>
  <si>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</si>
  <si>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</si>
  <si>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</si>
  <si>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</si>
  <si>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</si>
  <si>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</si>
  <si>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</si>
  <si>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</si>
  <si>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</si>
  <si>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</si>
  <si>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</si>
  <si>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</si>
  <si>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</si>
  <si>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</si>
  <si>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</si>
  <si>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</si>
  <si>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</si>
  <si>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</si>
  <si>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</si>
  <si>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</si>
  <si>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</si>
  <si>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</si>
  <si>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</si>
  <si>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</si>
  <si>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</si>
  <si>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</si>
  <si>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</si>
  <si>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</si>
  <si>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</si>
  <si>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</si>
  <si>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</si>
  <si>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</si>
  <si>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</si>
  <si>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</si>
  <si>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</si>
  <si>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</si>
  <si>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</si>
  <si>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</si>
  <si>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</si>
  <si>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</si>
  <si>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</si>
  <si>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</si>
  <si>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</si>
  <si>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</si>
  <si>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</si>
  <si>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</si>
  <si>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</si>
  <si>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</si>
  <si>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</si>
  <si>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</si>
  <si>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</si>
  <si>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</si>
  <si>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</si>
  <si>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</si>
  <si>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</si>
  <si>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</si>
  <si>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</si>
  <si>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</si>
  <si>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</si>
  <si>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</si>
  <si>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</si>
  <si>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</si>
  <si>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</si>
  <si>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</si>
  <si>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</si>
  <si>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</si>
  <si>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</si>
  <si>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</si>
  <si>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</si>
  <si>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</si>
  <si>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</si>
  <si>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</si>
  <si>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</si>
  <si>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</si>
  <si>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</si>
  <si>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</si>
  <si>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</si>
  <si>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</si>
  <si>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</si>
  <si>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</si>
  <si>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</si>
  <si>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</si>
  <si>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</si>
  <si>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</si>
  <si>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</si>
  <si>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</si>
  <si>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</si>
  <si>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</si>
  <si>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</si>
  <si>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</si>
  <si>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</si>
  <si>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</si>
  <si>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</si>
  <si>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</si>
  <si>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</si>
  <si>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</si>
  <si>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</si>
  <si>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</si>
  <si>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</si>
  <si>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</si>
  <si>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</si>
  <si>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</si>
  <si>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</si>
  <si>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</si>
  <si>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</si>
  <si>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</si>
  <si>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</si>
  <si>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</si>
  <si>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</si>
  <si>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</si>
  <si>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</si>
  <si>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</si>
  <si>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</si>
  <si>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</si>
  <si>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</si>
  <si>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</si>
  <si>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</si>
  <si>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</si>
  <si>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</si>
  <si>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</si>
  <si>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</si>
  <si>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</si>
  <si>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</si>
  <si>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</si>
  <si>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</si>
  <si>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</si>
  <si>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</si>
  <si>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</si>
  <si>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</si>
  <si>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</si>
  <si>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</si>
  <si>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</si>
  <si>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</si>
  <si>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</si>
  <si>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</si>
  <si>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</si>
  <si>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</si>
  <si>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</si>
  <si>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</si>
  <si>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</si>
  <si>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</si>
  <si>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</si>
  <si>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</si>
  <si>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</si>
  <si>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</si>
  <si>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</si>
  <si>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</si>
  <si>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</si>
  <si>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</si>
  <si>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</si>
  <si>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</si>
  <si>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</si>
  <si>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</si>
  <si>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</si>
  <si>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</si>
  <si>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</si>
  <si>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</si>
  <si>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</si>
  <si>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</si>
  <si>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</si>
  <si>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</si>
  <si>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</si>
  <si>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</si>
  <si>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</si>
  <si>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</si>
  <si>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</si>
  <si>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</si>
  <si>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</si>
  <si>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</si>
  <si>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</si>
  <si>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</si>
  <si>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</si>
  <si>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</si>
  <si>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</si>
  <si>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</si>
  <si>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</si>
  <si>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</si>
  <si>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</si>
  <si>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</si>
  <si>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</si>
  <si>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</si>
  <si>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</si>
  <si>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</si>
  <si>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</si>
  <si>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</si>
  <si>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</si>
  <si>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</si>
  <si>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</si>
  <si>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</si>
  <si>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</si>
  <si>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</si>
  <si>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</si>
  <si>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</si>
  <si>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</si>
  <si>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</si>
  <si>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</si>
  <si>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</si>
  <si>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</si>
  <si>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</si>
  <si>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</si>
  <si>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</si>
  <si>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</si>
  <si>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</si>
  <si>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</si>
  <si>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</si>
  <si>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</si>
  <si>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</si>
  <si>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</si>
  <si>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</si>
  <si>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</si>
  <si>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</si>
  <si>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</si>
  <si>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</si>
  <si>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</si>
  <si>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</si>
  <si>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</si>
  <si>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</si>
  <si>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</si>
  <si>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</si>
  <si>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</si>
  <si>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</si>
  <si>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</si>
  <si>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</si>
  <si>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</si>
  <si>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</si>
  <si>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</si>
  <si>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</si>
  <si>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</si>
  <si>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</si>
  <si>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</si>
  <si>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</si>
  <si>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</si>
  <si>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</si>
  <si>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</si>
  <si>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</si>
  <si>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</si>
  <si>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</si>
  <si>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</si>
  <si>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</si>
  <si>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</si>
  <si>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</si>
  <si>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</si>
  <si>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</si>
  <si>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</si>
  <si>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</si>
  <si>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</si>
  <si>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</si>
  <si>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</si>
  <si>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</si>
  <si>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</si>
  <si>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</si>
  <si>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</si>
  <si>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</si>
  <si>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</si>
  <si>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</si>
  <si>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</si>
  <si>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</si>
  <si>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</si>
  <si>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</si>
  <si>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</si>
  <si>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</si>
  <si>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</si>
  <si>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</si>
  <si>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</si>
  <si>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</si>
  <si>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</si>
  <si>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</si>
  <si>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</si>
  <si>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</si>
  <si>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</si>
  <si>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</si>
  <si>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</si>
  <si>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</si>
  <si>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</si>
  <si>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</si>
  <si>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</si>
  <si>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</si>
  <si>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</si>
  <si>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</si>
  <si>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</si>
  <si>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</si>
  <si>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</si>
  <si>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</si>
  <si>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</si>
  <si>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</si>
  <si>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</si>
  <si>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</si>
  <si>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</si>
  <si>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</si>
  <si>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</si>
  <si>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</si>
  <si>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</si>
  <si>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</si>
  <si>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</si>
  <si>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</si>
  <si>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</si>
  <si>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</si>
  <si>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</si>
  <si>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</si>
  <si>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</si>
  <si>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</si>
  <si>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</si>
  <si>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</si>
  <si>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</si>
  <si>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</si>
  <si>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</si>
  <si>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</si>
  <si>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</si>
  <si>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</si>
  <si>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</si>
  <si>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</si>
  <si>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</si>
  <si>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</si>
  <si>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</si>
  <si>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</si>
  <si>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</si>
  <si>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</si>
  <si>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</si>
  <si>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</si>
  <si>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</si>
  <si>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</si>
  <si>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</si>
  <si>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</si>
  <si>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</si>
  <si>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</si>
  <si>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</si>
  <si>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</si>
  <si>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</si>
  <si>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</si>
  <si>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</si>
  <si>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</si>
  <si>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</si>
  <si>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</si>
  <si>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</si>
  <si>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</si>
  <si>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</si>
  <si>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</si>
  <si>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</si>
  <si>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</si>
  <si>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</si>
  <si>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</si>
  <si>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</si>
  <si>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</si>
  <si>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</si>
  <si>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</si>
  <si>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</si>
  <si>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</si>
  <si>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</si>
  <si>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</si>
  <si>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</si>
  <si>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</si>
  <si>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</si>
  <si>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</si>
  <si>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</si>
  <si>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</si>
  <si>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</si>
  <si>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</si>
  <si>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</si>
  <si>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</si>
  <si>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</si>
  <si>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</si>
  <si>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</si>
  <si>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</si>
  <si>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</si>
  <si>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</si>
  <si>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</si>
  <si>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</si>
  <si>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</si>
  <si>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</si>
  <si>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</si>
  <si>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</si>
  <si>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</si>
  <si>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</si>
  <si>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</si>
  <si>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</si>
  <si>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</si>
  <si>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</si>
  <si>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</si>
  <si>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</si>
  <si>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</si>
  <si>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</si>
  <si>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</si>
  <si>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</si>
  <si>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</si>
  <si>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</si>
  <si>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</si>
  <si>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</si>
  <si>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</si>
  <si>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</si>
  <si>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</si>
  <si>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</si>
  <si>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</si>
  <si>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</si>
  <si>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</si>
  <si>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</si>
  <si>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</si>
  <si>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</si>
  <si>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</si>
  <si>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</si>
  <si>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</si>
  <si>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</si>
  <si>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</si>
  <si>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</si>
  <si>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</si>
  <si>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</si>
  <si>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</si>
  <si>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</si>
  <si>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</si>
  <si>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</si>
  <si>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</si>
  <si>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</si>
  <si>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</si>
  <si>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</si>
  <si>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</si>
  <si>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</si>
  <si>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</si>
  <si>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</si>
  <si>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</si>
  <si>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</si>
  <si>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</si>
  <si>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</si>
  <si>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</si>
  <si>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</si>
  <si>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</si>
  <si>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</si>
  <si>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</si>
  <si>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</si>
  <si>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</si>
  <si>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</si>
  <si>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</si>
  <si>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</si>
  <si>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</si>
  <si>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</si>
  <si>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</si>
  <si>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</si>
  <si>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</si>
  <si>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</si>
  <si>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</si>
  <si>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</si>
  <si>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</si>
  <si>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</si>
  <si>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</si>
  <si>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</si>
  <si>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</si>
  <si>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</si>
  <si>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</si>
  <si>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</si>
  <si>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</si>
  <si>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</si>
  <si>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</si>
  <si>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</si>
  <si>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</si>
  <si>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</si>
  <si>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</si>
  <si>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</si>
  <si>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</si>
  <si>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</si>
  <si>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</si>
  <si>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</si>
  <si>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</si>
  <si>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</si>
  <si>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</si>
  <si>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</si>
  <si>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</si>
  <si>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</si>
  <si>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</si>
  <si>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</si>
  <si>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</si>
  <si>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</si>
  <si>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</si>
  <si>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</si>
  <si>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</si>
  <si>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</si>
  <si>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</si>
  <si>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</si>
  <si>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</si>
  <si>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</si>
  <si>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</si>
  <si>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</si>
  <si>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</si>
  <si>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</si>
  <si>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</si>
  <si>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</si>
  <si>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</si>
  <si>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</si>
  <si>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</si>
  <si>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</si>
  <si>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</si>
  <si>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</si>
  <si>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</si>
  <si>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</si>
  <si>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</si>
  <si>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</si>
  <si>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</si>
  <si>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</si>
  <si>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</si>
  <si>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</si>
  <si>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</si>
  <si>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</si>
  <si>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</si>
  <si>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</si>
  <si>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</si>
  <si>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</si>
  <si>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</si>
  <si>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</si>
  <si>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</si>
  <si>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</si>
  <si>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</si>
  <si>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</si>
  <si>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</si>
  <si>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</si>
  <si>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</si>
  <si>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</si>
  <si>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</si>
  <si>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</si>
  <si>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</si>
  <si>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</si>
  <si>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</si>
  <si>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</si>
  <si>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</si>
  <si>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</si>
  <si>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</si>
  <si>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</si>
  <si>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</si>
  <si>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</si>
  <si>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</si>
  <si>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</si>
  <si>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</si>
  <si>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</si>
  <si>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</si>
  <si>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</si>
  <si>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</si>
  <si>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</si>
  <si>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</si>
  <si>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</si>
  <si>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</si>
  <si>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</si>
  <si>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</si>
  <si>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</si>
  <si>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</si>
  <si>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</si>
  <si>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</si>
  <si>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</si>
  <si>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</si>
  <si>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</si>
  <si>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</si>
  <si>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</si>
  <si>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</si>
  <si>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</si>
  <si>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</si>
  <si>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</si>
  <si>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</si>
  <si>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</si>
  <si>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</si>
  <si>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</si>
  <si>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</si>
  <si>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</si>
  <si>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</si>
  <si>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</si>
  <si>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</si>
  <si>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</si>
  <si>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</si>
  <si>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</si>
  <si>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</si>
  <si>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</si>
  <si>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</si>
  <si>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</si>
  <si>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</si>
  <si>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</si>
  <si>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</si>
  <si>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</si>
  <si>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</si>
  <si>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</si>
  <si>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</si>
  <si>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</si>
  <si>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</si>
  <si>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</si>
  <si>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</si>
  <si>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</si>
  <si>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</si>
  <si>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</si>
  <si>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</si>
  <si>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</si>
  <si>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</si>
  <si>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</si>
  <si>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</si>
  <si>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</si>
  <si>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</si>
  <si>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</si>
  <si>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</si>
  <si>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</si>
  <si>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</si>
  <si>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</si>
  <si>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</si>
  <si>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</si>
  <si>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</si>
  <si>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</si>
  <si>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</si>
  <si>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</si>
  <si>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</si>
  <si>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</si>
  <si>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</si>
  <si>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</si>
  <si>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</si>
  <si>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</si>
  <si>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</si>
  <si>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</si>
  <si>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</si>
  <si>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</si>
  <si>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</si>
  <si>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</si>
  <si>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</si>
  <si>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</si>
  <si>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</si>
  <si>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</si>
  <si>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</si>
  <si>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</si>
  <si>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</si>
  <si>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</si>
  <si>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</si>
  <si>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</si>
  <si>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</si>
  <si>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</si>
  <si>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</si>
  <si>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</si>
  <si>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</si>
  <si>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</si>
  <si>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</si>
  <si>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</si>
  <si>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</si>
  <si>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</si>
  <si>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</si>
  <si>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</si>
  <si>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</si>
  <si>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</si>
  <si>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</si>
  <si>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</si>
  <si>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</si>
  <si>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</si>
  <si>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</si>
  <si>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</si>
  <si>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</si>
  <si>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</si>
  <si>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</si>
  <si>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</si>
  <si>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</si>
  <si>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</si>
  <si>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</si>
  <si>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</si>
  <si>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</si>
  <si>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</si>
  <si>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</si>
  <si>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</si>
  <si>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</si>
  <si>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</si>
  <si>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</si>
  <si>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</si>
  <si>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</si>
  <si>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</si>
  <si>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</si>
  <si>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</si>
  <si>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</si>
  <si>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</si>
  <si>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</si>
  <si>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</si>
  <si>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</si>
  <si>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</si>
  <si>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</si>
  <si>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</si>
  <si>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</si>
  <si>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</si>
  <si>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</si>
  <si>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</si>
  <si>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</si>
  <si>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</si>
  <si>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</si>
  <si>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</si>
  <si>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</si>
  <si>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</si>
  <si>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</si>
  <si>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</si>
  <si>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</si>
  <si>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</si>
  <si>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</si>
  <si>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</si>
  <si>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</si>
  <si>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</si>
  <si>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</si>
  <si>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</si>
  <si>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</si>
  <si>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</si>
  <si>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</si>
  <si>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</si>
  <si>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</si>
  <si>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</si>
  <si>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</si>
  <si>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</si>
  <si>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</si>
  <si>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</si>
  <si>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</si>
  <si>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</si>
  <si>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</si>
  <si>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</si>
  <si>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</si>
  <si>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</si>
  <si>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</si>
  <si>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</si>
  <si>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</si>
  <si>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</si>
  <si>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</si>
  <si>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</si>
  <si>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</si>
  <si>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</si>
  <si>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</si>
  <si>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</si>
  <si>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</si>
  <si>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</si>
  <si>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</si>
  <si>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</si>
  <si>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</si>
  <si>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</si>
  <si>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</si>
  <si>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</si>
  <si>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</si>
  <si>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</si>
  <si>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</si>
  <si>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</si>
  <si>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</si>
  <si>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</si>
  <si>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</si>
  <si>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</si>
  <si>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</si>
  <si>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</si>
  <si>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</si>
  <si>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</si>
  <si>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</si>
  <si>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</si>
  <si>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</si>
  <si>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</si>
  <si>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</si>
  <si>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</si>
  <si>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</si>
  <si>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</si>
  <si>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</si>
  <si>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</si>
  <si>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</si>
  <si>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</si>
  <si>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</si>
  <si>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</si>
  <si>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</si>
  <si>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</si>
  <si>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</si>
  <si>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</si>
  <si>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</si>
  <si>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</si>
  <si>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</si>
  <si>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</si>
  <si>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</si>
  <si>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</si>
  <si>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</si>
  <si>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</si>
  <si>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</si>
  <si>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</si>
  <si>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</si>
  <si>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</si>
  <si>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</si>
  <si>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</si>
  <si>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</si>
  <si>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</si>
  <si>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</si>
  <si>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</si>
  <si>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</si>
  <si>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</si>
  <si>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</si>
  <si>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</si>
  <si>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</si>
  <si>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</si>
  <si>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</si>
  <si>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</si>
  <si>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</si>
  <si>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</si>
  <si>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</si>
  <si>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</si>
  <si>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</si>
  <si>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</si>
  <si>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</si>
  <si>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</si>
  <si>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</si>
  <si>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</si>
  <si>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</si>
  <si>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</si>
  <si>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</si>
  <si>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</si>
  <si>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</si>
  <si>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</si>
  <si>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</si>
  <si>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</si>
  <si>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</si>
  <si>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</si>
  <si>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</si>
  <si>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</si>
  <si>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</si>
  <si>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</si>
  <si>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</si>
  <si>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</si>
  <si>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</si>
  <si>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</si>
  <si>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</si>
  <si>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</si>
  <si>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</si>
  <si>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</si>
  <si>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</si>
  <si>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</si>
  <si>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</si>
  <si>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</si>
  <si>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</si>
  <si>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</si>
  <si>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</si>
  <si>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</si>
  <si>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</si>
  <si>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</si>
  <si>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</si>
  <si>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</si>
  <si>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</si>
  <si>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</si>
  <si>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</si>
  <si>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</si>
  <si>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</si>
  <si>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</si>
  <si>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</si>
  <si>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</si>
  <si>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</si>
  <si>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</si>
  <si>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</si>
  <si>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</si>
  <si>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</si>
  <si>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</si>
  <si>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</si>
  <si>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</si>
  <si>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</si>
  <si>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</si>
  <si>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</si>
  <si>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</si>
  <si>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</si>
  <si>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</si>
  <si>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</si>
  <si>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</si>
  <si>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</si>
  <si>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</si>
  <si>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</si>
  <si>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</si>
  <si>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</si>
  <si>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</si>
  <si>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</si>
  <si>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</si>
  <si>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</si>
  <si>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</si>
  <si>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</si>
  <si>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</si>
  <si>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</si>
  <si>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</si>
  <si>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</si>
  <si>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</si>
  <si>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</si>
  <si>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</si>
  <si>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</si>
  <si>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</si>
  <si>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</si>
  <si>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</si>
  <si>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</si>
  <si>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</si>
  <si>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</si>
  <si>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</si>
  <si>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</si>
  <si>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</si>
  <si>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</si>
  <si>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</si>
  <si>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</si>
  <si>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</si>
  <si>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</si>
  <si>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</si>
  <si>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</si>
  <si>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</si>
  <si>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</si>
  <si>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</si>
  <si>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</si>
  <si>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</si>
  <si>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</si>
  <si>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</si>
  <si>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</si>
  <si>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</si>
  <si>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</si>
  <si>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</si>
  <si>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</si>
  <si>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</si>
  <si>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</si>
  <si>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</si>
  <si>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</si>
  <si>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</si>
  <si>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</si>
  <si>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</si>
  <si>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</si>
  <si>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</si>
  <si>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</si>
  <si>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</si>
  <si>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</si>
  <si>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</si>
  <si>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</si>
  <si>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</si>
  <si>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</si>
  <si>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</si>
  <si>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</si>
  <si>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</si>
  <si>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</si>
  <si>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</si>
  <si>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</si>
  <si>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</si>
  <si>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</si>
  <si>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</si>
  <si>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</si>
  <si>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</si>
  <si>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</si>
  <si>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</si>
  <si>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</si>
  <si>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</si>
  <si>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</si>
  <si>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</si>
  <si>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</si>
  <si>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</si>
  <si>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</si>
  <si>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</si>
  <si>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</si>
  <si>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</si>
  <si>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</si>
  <si>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</si>
  <si>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</si>
  <si>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</si>
  <si>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</si>
  <si>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</si>
  <si>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</si>
  <si>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</si>
  <si>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</si>
  <si>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</si>
  <si>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</si>
  <si>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</si>
  <si>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</si>
  <si>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</si>
  <si>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</si>
  <si>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</si>
  <si>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</si>
  <si>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</si>
  <si>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</si>
  <si>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</si>
  <si>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</si>
  <si>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</si>
  <si>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</si>
  <si>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</si>
  <si>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</si>
  <si>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</si>
  <si>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</si>
  <si>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</si>
  <si>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</si>
  <si>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</si>
  <si>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</si>
  <si>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</si>
  <si>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</si>
  <si>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</si>
  <si>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</si>
  <si>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</si>
  <si>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</si>
  <si>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</si>
  <si>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</si>
  <si>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</si>
  <si>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</si>
  <si>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</si>
  <si>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</si>
  <si>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</si>
  <si>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</si>
  <si>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</si>
  <si>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</si>
  <si>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</si>
  <si>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</si>
  <si>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</si>
  <si>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</si>
  <si>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</si>
  <si>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</si>
  <si>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</si>
  <si>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</si>
  <si>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</si>
  <si>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</si>
  <si>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</si>
  <si>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</si>
  <si>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</si>
  <si>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</si>
  <si>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</si>
  <si>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</si>
  <si>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</si>
  <si>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</si>
  <si>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</si>
  <si>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</si>
  <si>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</si>
  <si>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</si>
  <si>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</si>
  <si>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</si>
  <si>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</si>
  <si>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</si>
  <si>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</si>
  <si>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</si>
  <si>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</si>
  <si>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</si>
  <si>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</si>
  <si>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</si>
  <si>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</si>
  <si>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</si>
  <si>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</si>
  <si>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</si>
  <si>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</si>
  <si>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</si>
  <si>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</si>
  <si>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</si>
  <si>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</si>
  <si>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</si>
  <si>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</si>
  <si>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</si>
  <si>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</si>
  <si>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</si>
  <si>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</si>
  <si>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</si>
  <si>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</si>
  <si>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</si>
  <si>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</si>
  <si>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</si>
  <si>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</si>
  <si>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</si>
  <si>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</si>
  <si>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</si>
  <si>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</si>
  <si>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</si>
  <si>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</si>
  <si>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</si>
  <si>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</si>
  <si>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</si>
  <si>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</si>
  <si>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</si>
  <si>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</si>
  <si>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</si>
  <si>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</si>
  <si>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</si>
  <si>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</si>
  <si>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</si>
  <si>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</si>
  <si>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</si>
  <si>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</si>
  <si>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</si>
  <si>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</si>
  <si>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</si>
  <si>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</si>
  <si>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</si>
  <si>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</si>
  <si>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</si>
  <si>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</si>
  <si>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</si>
  <si>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</si>
  <si>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</si>
  <si>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</si>
  <si>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</si>
  <si>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</si>
  <si>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</si>
  <si>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</si>
  <si>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</si>
  <si>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</si>
  <si>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</si>
  <si>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</si>
  <si>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</si>
  <si>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</si>
  <si>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</si>
  <si>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</si>
  <si>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</si>
  <si>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</si>
  <si>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</si>
  <si>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</si>
  <si>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</si>
  <si>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</si>
  <si>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</si>
  <si>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</si>
  <si>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</si>
  <si>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</si>
  <si>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</si>
  <si>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</si>
  <si>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</si>
  <si>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</si>
  <si>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</si>
  <si>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</si>
  <si>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</si>
  <si>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</si>
  <si>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</si>
  <si>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</si>
  <si>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</si>
  <si>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</si>
  <si>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</si>
  <si>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</si>
  <si>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</si>
  <si>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</si>
  <si>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</si>
  <si>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</si>
  <si>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</si>
  <si>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</si>
  <si>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</si>
  <si>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</si>
  <si>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</si>
  <si>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</si>
  <si>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</si>
  <si>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</si>
  <si>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</si>
  <si>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</si>
  <si>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</si>
  <si>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</si>
  <si>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</si>
  <si>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</si>
  <si>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</si>
  <si>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</si>
  <si>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</si>
  <si>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</si>
  <si>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</si>
  <si>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</si>
  <si>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</si>
  <si>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</si>
  <si>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</si>
  <si>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</si>
  <si>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</si>
  <si>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</si>
  <si>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</si>
  <si>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</si>
  <si>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</si>
  <si>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</si>
  <si>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</si>
  <si>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</si>
  <si>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</si>
  <si>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</si>
  <si>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</si>
  <si>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</si>
  <si>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</si>
  <si>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</si>
  <si>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</si>
  <si>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</si>
  <si>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</si>
  <si>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</si>
  <si>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</si>
  <si>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</si>
  <si>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</si>
  <si>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</si>
  <si>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</si>
  <si>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</si>
  <si>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</si>
  <si>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</si>
  <si>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</si>
  <si>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</si>
  <si>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</si>
  <si>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</si>
  <si>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</si>
  <si>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</si>
  <si>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</si>
  <si>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</si>
  <si>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</si>
  <si>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</si>
  <si>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</si>
  <si>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</si>
  <si>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</si>
  <si>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</si>
  <si>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</si>
  <si>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</si>
  <si>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</si>
  <si>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</si>
  <si>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</si>
  <si>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</si>
  <si>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</si>
  <si>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</si>
  <si>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</si>
  <si>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</si>
  <si>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</si>
  <si>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</si>
  <si>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</si>
  <si>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</si>
  <si>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</si>
  <si>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</si>
  <si>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</si>
  <si>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</si>
  <si>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</si>
  <si>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</si>
  <si>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</si>
  <si>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</si>
  <si>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</si>
  <si>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</si>
  <si>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</si>
  <si>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</si>
  <si>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</si>
  <si>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</si>
  <si>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</si>
  <si>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</si>
  <si>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</si>
  <si>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</si>
  <si>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</si>
  <si>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</si>
  <si>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</si>
  <si>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</si>
  <si>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</si>
  <si>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</si>
  <si>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</si>
  <si>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</si>
  <si>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</si>
  <si>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</si>
  <si>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</si>
  <si>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</si>
  <si>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</si>
  <si>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</si>
  <si>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</si>
  <si>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</si>
  <si>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</si>
  <si>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</si>
  <si>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</si>
  <si>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</si>
  <si>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</si>
  <si>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</si>
  <si>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</si>
  <si>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</si>
  <si>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</si>
  <si>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</si>
  <si>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</si>
  <si>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</si>
  <si>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</si>
  <si>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</si>
  <si>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</si>
  <si>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</si>
  <si>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</si>
  <si>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</si>
  <si>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</si>
  <si>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</si>
  <si>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</si>
  <si>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</si>
  <si>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</si>
  <si>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</si>
  <si>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</si>
  <si>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</si>
  <si>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</si>
  <si>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</si>
  <si>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</si>
  <si>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</si>
  <si>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</si>
  <si>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</si>
  <si>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</si>
  <si>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</si>
  <si>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</si>
  <si>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</si>
  <si>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</si>
  <si>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</si>
  <si>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</si>
  <si>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</si>
  <si>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</si>
  <si>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</si>
  <si>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</si>
  <si>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</si>
  <si>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</si>
  <si>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</si>
  <si>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</si>
  <si>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</si>
  <si>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</si>
  <si>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</si>
  <si>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</si>
  <si>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</si>
  <si>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</si>
  <si>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</si>
  <si>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</si>
  <si>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</si>
  <si>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</si>
  <si>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</si>
  <si>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</si>
  <si>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</si>
  <si>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</si>
  <si>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</si>
  <si>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</si>
  <si>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</si>
  <si>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</si>
  <si>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</si>
  <si>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</si>
  <si>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</si>
  <si>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</si>
  <si>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</si>
  <si>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</si>
  <si>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</si>
  <si>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</si>
  <si>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</si>
  <si>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</si>
  <si>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</si>
  <si>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</si>
  <si>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</si>
  <si>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</si>
  <si>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</si>
  <si>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</si>
  <si>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</si>
  <si>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</si>
  <si>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</si>
  <si>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</si>
  <si>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</si>
  <si>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</si>
  <si>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</si>
  <si>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</si>
  <si>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</si>
  <si>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</si>
  <si>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</si>
  <si>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</si>
  <si>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</si>
  <si>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</si>
  <si>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</si>
  <si>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</si>
  <si>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</si>
  <si>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</si>
  <si>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</si>
  <si>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</si>
  <si>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</si>
  <si>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</si>
  <si>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</si>
  <si>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</si>
  <si>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</si>
  <si>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</si>
  <si>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</si>
  <si>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</si>
  <si>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</si>
  <si>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</si>
  <si>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</si>
  <si>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</si>
  <si>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</si>
  <si>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</si>
  <si>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</si>
  <si>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</si>
  <si>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</si>
  <si>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</si>
  <si>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</si>
  <si>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</si>
  <si>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</si>
  <si>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</si>
  <si>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</si>
  <si>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</si>
  <si>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</si>
  <si>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</si>
  <si>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</si>
  <si>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</si>
  <si>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</si>
  <si>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</si>
  <si>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</si>
  <si>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</si>
  <si>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</si>
  <si>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</si>
  <si>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</si>
  <si>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</si>
  <si>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</si>
  <si>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</si>
  <si>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</si>
  <si>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</si>
  <si>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</si>
  <si>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</si>
  <si>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</si>
  <si>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</si>
  <si>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</si>
  <si>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</si>
  <si>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</si>
  <si>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</si>
  <si>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</si>
  <si>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</si>
  <si>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</si>
  <si>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</si>
  <si>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</si>
  <si>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</si>
  <si>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</si>
  <si>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</si>
  <si>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</si>
  <si>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</si>
  <si>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</si>
  <si>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</si>
  <si>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</si>
  <si>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</si>
  <si>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</si>
  <si>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</si>
  <si>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</si>
  <si>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</si>
  <si>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</si>
  <si>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</si>
  <si>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</si>
  <si>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</si>
  <si>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</si>
  <si>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</si>
  <si>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</si>
  <si>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</si>
  <si>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</si>
  <si>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</si>
  <si>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</si>
  <si>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</si>
  <si>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</si>
  <si>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</si>
  <si>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</si>
  <si>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</si>
  <si>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</si>
  <si>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</si>
  <si>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</si>
  <si>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</si>
  <si>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</si>
  <si>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</si>
  <si>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</si>
  <si>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</si>
  <si>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</si>
  <si>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</si>
  <si>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</si>
  <si>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</si>
  <si>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</si>
  <si>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</si>
  <si>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</si>
  <si>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</si>
  <si>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</si>
  <si>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</si>
  <si>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</si>
  <si>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</si>
  <si>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</si>
  <si>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</si>
  <si>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</si>
  <si>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</si>
  <si>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</si>
  <si>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</si>
  <si>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</si>
  <si>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</si>
  <si>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</si>
  <si>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</si>
  <si>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</si>
  <si>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</si>
  <si>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</si>
  <si>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</si>
  <si>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</si>
  <si>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</si>
  <si>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</si>
  <si>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</si>
  <si>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</si>
  <si>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</si>
  <si>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</si>
  <si>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</si>
  <si>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</si>
  <si>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</si>
  <si>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</si>
  <si>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</si>
  <si>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</si>
  <si>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</si>
  <si>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</si>
  <si>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</si>
  <si>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</si>
  <si>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</si>
  <si>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</si>
  <si>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</si>
  <si>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</si>
  <si>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</si>
  <si>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</si>
  <si>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</si>
  <si>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</si>
  <si>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</si>
  <si>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</si>
  <si>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</si>
  <si>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</si>
  <si>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</si>
  <si>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</si>
  <si>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</si>
  <si>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</si>
  <si>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</si>
  <si>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</si>
  <si>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</si>
  <si>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</si>
  <si>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</si>
  <si>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</si>
  <si>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</si>
  <si>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</si>
  <si>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</si>
  <si>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</si>
  <si>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</si>
  <si>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</si>
  <si>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</si>
  <si>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</si>
  <si>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</si>
  <si>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</si>
  <si>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</si>
  <si>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</si>
  <si>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</si>
  <si>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</si>
  <si>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</si>
  <si>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</si>
  <si>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</si>
  <si>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</si>
  <si>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</si>
  <si>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</si>
  <si>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</si>
  <si>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</si>
  <si>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</si>
  <si>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</si>
  <si>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</si>
  <si>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</si>
  <si>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</si>
  <si>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</si>
  <si>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</si>
  <si>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</si>
  <si>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</si>
  <si>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</si>
  <si>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</si>
  <si>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</si>
  <si>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</si>
  <si>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</si>
  <si>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</si>
  <si>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</si>
  <si>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</si>
  <si>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</si>
  <si>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</si>
  <si>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</si>
  <si>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</si>
  <si>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</si>
  <si>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</si>
  <si>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</si>
  <si>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</si>
  <si>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</si>
  <si>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</si>
  <si>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</si>
  <si>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</si>
  <si>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</si>
  <si>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</si>
  <si>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</si>
  <si>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</si>
  <si>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</si>
  <si>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</si>
  <si>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</si>
  <si>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</si>
  <si>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</si>
  <si>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</si>
  <si>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</si>
  <si>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</si>
  <si>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</si>
  <si>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</si>
  <si>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</si>
  <si>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</si>
  <si>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</si>
  <si>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</si>
  <si>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</si>
  <si>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</si>
  <si>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</si>
  <si>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</si>
  <si>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</si>
  <si>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</si>
  <si>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</si>
  <si>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</si>
  <si>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</si>
  <si>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</si>
  <si>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</si>
  <si>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</si>
  <si>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</si>
  <si>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</si>
  <si>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</si>
  <si>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</si>
  <si>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</si>
  <si>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</si>
  <si>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</si>
  <si>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</si>
  <si>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</si>
  <si>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</si>
  <si>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</si>
  <si>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</si>
  <si>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</si>
  <si>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</si>
  <si>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</si>
  <si>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</si>
  <si>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</si>
  <si>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</si>
  <si>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</si>
  <si>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</si>
  <si>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</si>
  <si>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</si>
  <si>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</si>
  <si>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</si>
  <si>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</si>
  <si>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</si>
  <si>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</si>
  <si>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</si>
  <si>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</si>
  <si>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</si>
  <si>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</si>
  <si>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</si>
  <si>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</si>
  <si>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</si>
  <si>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</si>
  <si>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</si>
  <si>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</si>
  <si>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</si>
  <si>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</si>
  <si>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</si>
  <si>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</si>
  <si>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</si>
  <si>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</si>
  <si>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</si>
  <si>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</si>
  <si>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</si>
  <si>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</si>
  <si>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</si>
  <si>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</si>
  <si>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</si>
  <si>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</si>
  <si>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</si>
  <si>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</si>
  <si>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</si>
  <si>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</si>
  <si>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</si>
  <si>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</si>
  <si>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</si>
  <si>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</si>
  <si>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</si>
  <si>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</si>
  <si>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</si>
  <si>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</si>
  <si>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</si>
  <si>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</si>
  <si>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</si>
  <si>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</si>
  <si>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</si>
  <si>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</si>
  <si>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</si>
  <si>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</si>
  <si>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</si>
  <si>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</si>
  <si>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</si>
  <si>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</si>
  <si>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</si>
  <si>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</si>
  <si>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</si>
  <si>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</si>
  <si>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</si>
  <si>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</si>
  <si>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</si>
  <si>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</si>
  <si>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</si>
  <si>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</si>
  <si>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</si>
  <si>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</si>
  <si>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</si>
  <si>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</si>
  <si>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</si>
  <si>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</si>
  <si>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</si>
  <si>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</si>
  <si>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</si>
  <si>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</si>
  <si>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</si>
  <si>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</si>
  <si>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</si>
  <si>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</si>
  <si>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</si>
  <si>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</si>
  <si>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</si>
  <si>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</si>
  <si>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</si>
  <si>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</si>
  <si>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</si>
  <si>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</si>
  <si>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</si>
  <si>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</si>
  <si>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</si>
  <si>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</si>
  <si>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</si>
  <si>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</si>
  <si>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</si>
  <si>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</si>
  <si>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</si>
  <si>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</si>
  <si>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</si>
  <si>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</si>
  <si>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</si>
  <si>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</si>
  <si>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</si>
  <si>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</si>
  <si>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</si>
  <si>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</si>
  <si>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</si>
  <si>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</si>
  <si>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</si>
  <si>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</si>
  <si>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</si>
  <si>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</si>
  <si>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</si>
  <si>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</si>
  <si>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</si>
  <si>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</si>
  <si>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</si>
  <si>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</si>
  <si>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</si>
  <si>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</si>
  <si>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</si>
  <si>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</si>
  <si>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</si>
  <si>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</si>
  <si>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</si>
  <si>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</si>
  <si>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</si>
  <si>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</si>
  <si>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</si>
  <si>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</si>
  <si>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</si>
  <si>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</si>
  <si>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</si>
  <si>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</si>
  <si>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</si>
  <si>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</si>
  <si>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</si>
  <si>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</si>
  <si>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</si>
  <si>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</si>
  <si>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</si>
  <si>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</si>
  <si>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</si>
  <si>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</si>
  <si>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</si>
  <si>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</si>
  <si>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</si>
  <si>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</si>
  <si>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</si>
  <si>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</si>
  <si>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</si>
  <si>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</si>
  <si>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</si>
  <si>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</si>
  <si>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</si>
  <si>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</si>
  <si>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</si>
  <si>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</si>
  <si>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</si>
  <si>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</si>
  <si>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</si>
  <si>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</si>
  <si>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</si>
  <si>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</si>
  <si>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</si>
  <si>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</si>
  <si>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</si>
  <si>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</si>
  <si>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</si>
  <si>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</si>
  <si>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</si>
  <si>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</si>
  <si>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</si>
  <si>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</si>
  <si>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</si>
  <si>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</si>
  <si>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</si>
  <si>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</si>
  <si>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</si>
  <si>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</si>
  <si>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</si>
  <si>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</si>
  <si>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</si>
  <si>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</si>
  <si>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</si>
  <si>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</si>
  <si>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</si>
  <si>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</si>
  <si>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</si>
  <si>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</si>
  <si>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</si>
  <si>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</si>
  <si>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</si>
  <si>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</si>
  <si>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</si>
  <si>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</si>
  <si>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</si>
  <si>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</si>
  <si>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</si>
  <si>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</si>
  <si>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</si>
  <si>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</si>
  <si>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</si>
  <si>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</si>
  <si>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</si>
  <si>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</si>
  <si>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</si>
  <si>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</si>
  <si>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</si>
  <si>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</si>
  <si>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</si>
  <si>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</si>
  <si>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</si>
  <si>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</si>
  <si>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</si>
  <si>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</si>
  <si>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</si>
  <si>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</si>
  <si>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</si>
  <si>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</si>
  <si>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</si>
  <si>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</si>
  <si>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</si>
  <si>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</si>
  <si>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</si>
  <si>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</si>
  <si>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</si>
  <si>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</si>
  <si>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</si>
  <si>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</si>
  <si>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</si>
  <si>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</si>
  <si>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</si>
  <si>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</si>
  <si>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</si>
  <si>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</si>
  <si>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</si>
  <si>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</si>
  <si>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</si>
  <si>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</si>
  <si>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</si>
  <si>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</si>
  <si>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</si>
  <si>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</si>
  <si>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</si>
  <si>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</si>
  <si>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</si>
  <si>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</si>
  <si>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</si>
  <si>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</si>
  <si>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</si>
  <si>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</si>
  <si>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</si>
  <si>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</si>
  <si>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</si>
  <si>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</si>
  <si>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</si>
  <si>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</si>
  <si>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</si>
  <si>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</si>
  <si>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</si>
  <si>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</si>
  <si>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</si>
  <si>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</si>
  <si>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</si>
  <si>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</si>
  <si>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</si>
  <si>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</si>
  <si>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</si>
  <si>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</si>
  <si>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</si>
  <si>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</si>
  <si>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</si>
  <si>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</si>
  <si>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</si>
  <si>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</si>
  <si>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</si>
  <si>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</si>
  <si>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</si>
  <si>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</si>
  <si>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</si>
  <si>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</si>
  <si>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</si>
  <si>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</si>
  <si>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</si>
  <si>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</si>
  <si>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</si>
  <si>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</si>
  <si>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</si>
  <si>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</si>
  <si>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</si>
  <si>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</si>
  <si>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</si>
  <si>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</si>
  <si>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</si>
  <si>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</si>
  <si>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</si>
  <si>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</si>
  <si>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</si>
  <si>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</si>
  <si>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</si>
  <si>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</si>
  <si>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</si>
  <si>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</si>
  <si>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</si>
  <si>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</si>
  <si>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</si>
  <si>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</si>
  <si>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</si>
  <si>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</si>
  <si>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</si>
  <si>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</si>
  <si>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</si>
  <si>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</si>
  <si>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</si>
  <si>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</si>
  <si>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</si>
  <si>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</si>
  <si>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</si>
  <si>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</si>
  <si>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</si>
  <si>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</si>
  <si>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</si>
  <si>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</si>
  <si>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</si>
  <si>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</si>
  <si>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</si>
  <si>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</si>
  <si>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</si>
  <si>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</si>
  <si>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</si>
  <si>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</si>
  <si>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</si>
  <si>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</si>
  <si>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</si>
  <si>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</si>
  <si>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</si>
  <si>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</si>
  <si>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</si>
  <si>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</si>
  <si>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</si>
  <si>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</si>
  <si>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</si>
  <si>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</si>
  <si>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</si>
  <si>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</si>
  <si>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</si>
  <si>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</si>
  <si>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</si>
  <si>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</si>
  <si>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</si>
  <si>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</si>
  <si>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</si>
  <si>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</si>
  <si>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</si>
  <si>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</si>
  <si>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</si>
  <si>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</si>
  <si>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</si>
  <si>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</si>
  <si>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</si>
  <si>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</si>
  <si>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</si>
  <si>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</si>
  <si>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</si>
  <si>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</si>
  <si>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</si>
  <si>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</si>
  <si>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</si>
  <si>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</si>
  <si>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</si>
  <si>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</si>
  <si>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</si>
  <si>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</si>
  <si>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</si>
  <si>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</si>
  <si>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</si>
  <si>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</si>
  <si>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</si>
  <si>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</si>
  <si>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</si>
  <si>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</si>
  <si>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</si>
  <si>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</si>
  <si>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</si>
  <si>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</si>
  <si>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</si>
  <si>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</si>
  <si>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</si>
  <si>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</si>
  <si>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</si>
  <si>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</si>
  <si>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</si>
  <si>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</si>
  <si>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</si>
  <si>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</si>
  <si>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</si>
  <si>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</si>
  <si>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</si>
  <si>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</si>
  <si>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</si>
  <si>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</si>
  <si>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</si>
  <si>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</si>
  <si>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</si>
  <si>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</si>
  <si>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</si>
  <si>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</si>
  <si>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</si>
  <si>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</si>
  <si>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</si>
  <si>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</si>
  <si>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</si>
  <si>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</si>
  <si>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</si>
  <si>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</si>
  <si>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</si>
  <si>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</si>
  <si>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</si>
  <si>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</si>
  <si>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</si>
  <si>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</si>
  <si>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</si>
  <si>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</si>
  <si>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</si>
  <si>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</si>
  <si>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</si>
  <si>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</si>
  <si>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</si>
  <si>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</si>
  <si>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</si>
  <si>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</si>
  <si>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</si>
  <si>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</si>
  <si>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</si>
  <si>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</si>
  <si>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</si>
  <si>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</si>
  <si>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</si>
  <si>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</si>
  <si>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</si>
  <si>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</si>
  <si>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</si>
  <si>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</si>
  <si>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</si>
  <si>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</si>
  <si>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</si>
  <si>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</si>
  <si>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</si>
  <si>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</si>
  <si>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</si>
  <si>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</si>
  <si>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</si>
  <si>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</si>
  <si>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</si>
  <si>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</si>
  <si>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</si>
  <si>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</si>
  <si>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</si>
  <si>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</si>
  <si>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</si>
  <si>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</si>
  <si>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</si>
  <si>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</si>
  <si>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</si>
  <si>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</si>
  <si>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</si>
  <si>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</si>
  <si>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</si>
  <si>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</si>
  <si>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</si>
  <si>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</si>
  <si>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</si>
  <si>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</si>
  <si>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</si>
  <si>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</si>
  <si>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</si>
  <si>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</si>
  <si>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</si>
  <si>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</si>
  <si>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</si>
  <si>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</si>
  <si>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</si>
  <si>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</si>
  <si>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</si>
  <si>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</si>
  <si>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</si>
  <si>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</si>
  <si>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</si>
  <si>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</si>
  <si>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</si>
  <si>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</si>
  <si>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</si>
  <si>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</si>
  <si>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</si>
  <si>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</si>
  <si>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</si>
  <si>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</si>
  <si>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</si>
  <si>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</si>
  <si>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</si>
  <si>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</si>
  <si>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</si>
  <si>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</si>
  <si>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</si>
  <si>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</si>
  <si>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</si>
  <si>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</si>
  <si>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</si>
  <si>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</si>
  <si>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</si>
  <si>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</si>
  <si>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</si>
  <si>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</si>
  <si>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</si>
  <si>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</si>
  <si>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</si>
  <si>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</si>
  <si>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</si>
  <si>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</si>
  <si>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</si>
  <si>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</si>
  <si>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</si>
  <si>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</si>
  <si>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</si>
  <si>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</si>
  <si>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</si>
  <si>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</si>
  <si>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</si>
  <si>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</si>
  <si>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</si>
  <si>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</si>
  <si>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</si>
  <si>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</si>
  <si>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</si>
  <si>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</si>
  <si>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</si>
  <si>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</si>
  <si>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</si>
  <si>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</si>
  <si>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</si>
  <si>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</si>
  <si>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</si>
  <si>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</si>
  <si>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</si>
  <si>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</si>
  <si>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</si>
  <si>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</si>
  <si>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</si>
  <si>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</si>
  <si>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</si>
  <si>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</si>
  <si>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</si>
  <si>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</si>
  <si>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</si>
  <si>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</si>
  <si>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</si>
  <si>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</si>
  <si>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</si>
  <si>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</si>
  <si>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</si>
  <si>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</si>
  <si>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</si>
  <si>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</si>
  <si>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</si>
  <si>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</si>
  <si>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</si>
  <si>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</si>
  <si>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</si>
  <si>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</si>
  <si>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</si>
  <si>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</si>
  <si>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</si>
  <si>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</si>
  <si>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</si>
  <si>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</si>
  <si>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</si>
  <si>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</si>
  <si>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</si>
  <si>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</si>
  <si>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</si>
  <si>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</si>
  <si>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</si>
  <si>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</si>
  <si>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</si>
  <si>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</si>
  <si>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</si>
  <si>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</si>
  <si>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</si>
  <si>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</si>
  <si>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</si>
  <si>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</si>
  <si>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</si>
  <si>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</si>
  <si>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</si>
  <si>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</si>
  <si>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</si>
  <si>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</si>
  <si>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</si>
  <si>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</si>
  <si>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</si>
  <si>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</si>
  <si>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</si>
  <si>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</si>
  <si>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</si>
  <si>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</si>
  <si>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</si>
  <si>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</si>
  <si>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</si>
  <si>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</si>
  <si>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</si>
  <si>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</si>
  <si>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</si>
  <si>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</si>
  <si>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</si>
  <si>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</si>
  <si>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</si>
  <si>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</si>
  <si>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</si>
  <si>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</si>
  <si>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</si>
  <si>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</si>
  <si>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</si>
  <si>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</si>
  <si>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</si>
  <si>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</si>
  <si>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</si>
  <si>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</si>
  <si>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</si>
  <si>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</si>
  <si>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</si>
  <si>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</si>
  <si>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</si>
  <si>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</si>
  <si>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</si>
  <si>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</si>
  <si>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</si>
  <si>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</si>
  <si>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</si>
  <si>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</si>
  <si>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</si>
  <si>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</si>
  <si>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</si>
  <si>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</si>
  <si>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</si>
  <si>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</si>
  <si>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</si>
  <si>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</si>
  <si>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</si>
  <si>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</si>
  <si>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</si>
  <si>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</si>
  <si>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</si>
  <si>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</si>
  <si>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</si>
  <si>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</si>
  <si>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</si>
  <si>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</si>
  <si>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</si>
  <si>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</si>
  <si>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</si>
  <si>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</si>
  <si>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</si>
  <si>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</si>
  <si>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</si>
  <si>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</si>
  <si>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</si>
  <si>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</si>
  <si>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</si>
  <si>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</si>
  <si>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</si>
  <si>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</si>
  <si>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</si>
  <si>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</si>
  <si>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</si>
  <si>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</si>
  <si>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</si>
  <si>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</si>
  <si>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</si>
  <si>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</si>
  <si>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</si>
  <si>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</si>
  <si>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</si>
  <si>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</si>
  <si>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</si>
  <si>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</si>
  <si>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</si>
  <si>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</si>
  <si>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</si>
  <si>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</si>
  <si>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</si>
  <si>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</si>
  <si>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</si>
  <si>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</si>
  <si>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</si>
  <si>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</si>
  <si>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</si>
  <si>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</si>
  <si>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</si>
  <si>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</si>
  <si>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</si>
  <si>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</si>
  <si>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</si>
  <si>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</si>
  <si>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</si>
  <si>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</si>
  <si>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</si>
  <si>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</si>
  <si>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</si>
  <si>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</si>
  <si>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</si>
  <si>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</si>
  <si>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</si>
  <si>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</si>
  <si>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</si>
  <si>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</si>
  <si>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</si>
  <si>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</si>
  <si>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</si>
  <si>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</si>
  <si>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</si>
  <si>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</si>
  <si>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</si>
  <si>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</si>
  <si>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</si>
  <si>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</si>
  <si>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</si>
  <si>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</si>
  <si>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</si>
  <si>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</si>
  <si>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</si>
  <si>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</si>
  <si>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</si>
  <si>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</si>
  <si>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</si>
  <si>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</si>
  <si>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</si>
  <si>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</si>
  <si>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</si>
  <si>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</si>
  <si>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</si>
  <si>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</si>
  <si>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</si>
  <si>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</si>
  <si>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</si>
  <si>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</si>
  <si>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</si>
  <si>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</si>
  <si>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</si>
  <si>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</si>
  <si>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</si>
  <si>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</si>
  <si>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</si>
  <si>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</si>
  <si>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</si>
  <si>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</si>
  <si>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</si>
  <si>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</si>
  <si>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</si>
  <si>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</si>
  <si>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</si>
  <si>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</si>
  <si>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</si>
  <si>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</si>
  <si>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</si>
  <si>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</si>
  <si>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</si>
  <si>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</si>
  <si>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</si>
  <si>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</si>
  <si>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</si>
  <si>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</si>
  <si>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</si>
  <si>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</si>
  <si>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</si>
  <si>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</si>
  <si>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</si>
  <si>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</si>
  <si>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</si>
  <si>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</si>
  <si>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</si>
  <si>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</si>
  <si>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</si>
  <si>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</si>
  <si>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</si>
  <si>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</si>
  <si>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</si>
  <si>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</si>
  <si>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</si>
  <si>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</si>
  <si>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</si>
  <si>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</si>
  <si>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</si>
  <si>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</si>
  <si>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</si>
  <si>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</si>
  <si>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</si>
  <si>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</si>
  <si>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</si>
  <si>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</si>
  <si>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</si>
  <si>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</si>
  <si>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</si>
  <si>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</si>
  <si>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</si>
  <si>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</si>
  <si>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</si>
  <si>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</si>
  <si>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</si>
  <si>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</si>
  <si>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</si>
  <si>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</si>
  <si>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</si>
  <si>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</si>
  <si>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</si>
  <si>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</si>
  <si>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</si>
  <si>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</si>
  <si>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</si>
  <si>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</si>
  <si>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</si>
  <si>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</si>
  <si>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</si>
  <si>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</si>
  <si>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</si>
  <si>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</si>
  <si>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</si>
  <si>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</si>
  <si>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</si>
  <si>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</si>
  <si>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</si>
  <si>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</si>
  <si>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</si>
  <si>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</si>
  <si>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</si>
  <si>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</si>
  <si>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</si>
  <si>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</si>
  <si>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</si>
  <si>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</si>
  <si>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</si>
  <si>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</si>
  <si>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</si>
  <si>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</si>
  <si>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</si>
  <si>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</si>
  <si>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</si>
  <si>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</si>
  <si>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</si>
  <si>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</si>
  <si>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</si>
  <si>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</si>
  <si>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</si>
  <si>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</si>
  <si>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</si>
  <si>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</si>
  <si>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</si>
  <si>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</si>
  <si>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</si>
  <si>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</si>
  <si>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</si>
  <si>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</si>
  <si>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</si>
  <si>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</si>
  <si>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</si>
  <si>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</si>
  <si>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</si>
  <si>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</si>
  <si>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</si>
  <si>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</si>
  <si>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</si>
  <si>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</si>
  <si>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</si>
  <si>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</si>
  <si>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</si>
  <si>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</si>
  <si>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</si>
  <si>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</si>
  <si>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</si>
  <si>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</si>
  <si>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</si>
  <si>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</si>
  <si>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</si>
  <si>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</si>
  <si>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</si>
  <si>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</si>
  <si>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</si>
  <si>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</si>
  <si>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</si>
  <si>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</si>
  <si>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</si>
  <si>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</si>
  <si>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</si>
  <si>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</si>
  <si>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</si>
  <si>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</si>
  <si>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</si>
  <si>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</si>
  <si>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</si>
  <si>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</si>
  <si>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</si>
  <si>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</si>
  <si>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</si>
  <si>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</si>
  <si>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</si>
  <si>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</si>
  <si>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</si>
  <si>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</si>
  <si>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</si>
  <si>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</si>
  <si>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</si>
  <si>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</si>
  <si>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</si>
  <si>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</si>
  <si>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</si>
  <si>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</si>
  <si>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</si>
  <si>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</si>
  <si>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</si>
  <si>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</si>
  <si>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</si>
  <si>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</si>
  <si>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</si>
  <si>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</si>
  <si>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</si>
  <si>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</si>
  <si>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</si>
  <si>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</si>
  <si>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</si>
  <si>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</si>
  <si>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</si>
  <si>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</si>
  <si>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</si>
  <si>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</si>
  <si>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</si>
  <si>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</si>
  <si>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</si>
  <si>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</si>
  <si>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</si>
  <si>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</si>
  <si>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</si>
  <si>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</si>
  <si>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</si>
  <si>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</si>
  <si>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</si>
  <si>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</si>
  <si>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</si>
  <si>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</si>
  <si>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</si>
  <si>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</si>
  <si>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</si>
  <si>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</si>
  <si>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</si>
  <si>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</si>
  <si>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</si>
  <si>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</si>
  <si>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</si>
  <si>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</si>
  <si>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</si>
  <si>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</si>
  <si>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</si>
  <si>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</si>
  <si>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</si>
  <si>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</si>
  <si>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</si>
  <si>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</si>
  <si>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</si>
  <si>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</si>
  <si>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</si>
  <si>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</si>
  <si>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</si>
  <si>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</si>
  <si>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</si>
  <si>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</si>
  <si>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</si>
  <si>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</si>
  <si>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</si>
  <si>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</si>
  <si>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</si>
  <si>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</si>
  <si>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</si>
  <si>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</si>
  <si>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</si>
  <si>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</si>
  <si>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</si>
  <si>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</si>
  <si>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</si>
  <si>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</si>
  <si>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</si>
  <si>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</si>
  <si>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</si>
  <si>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</si>
  <si>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</si>
  <si>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</si>
  <si>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</si>
  <si>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</si>
  <si>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</si>
  <si>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</si>
  <si>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</si>
  <si>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</si>
  <si>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</si>
  <si>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</si>
  <si>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</si>
  <si>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</si>
  <si>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</si>
  <si>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</si>
  <si>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</si>
  <si>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</si>
  <si>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</si>
  <si>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</si>
  <si>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</si>
  <si>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</si>
  <si>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</si>
  <si>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</si>
  <si>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</si>
  <si>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</si>
  <si>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</si>
  <si>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</si>
  <si>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</si>
  <si>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</si>
  <si>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</si>
  <si>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</si>
  <si>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</si>
  <si>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</si>
  <si>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</si>
  <si>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</si>
  <si>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</si>
  <si>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</si>
  <si>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</si>
  <si>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</si>
  <si>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</si>
  <si>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</si>
  <si>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</si>
  <si>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</si>
  <si>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</si>
  <si>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</si>
  <si>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</si>
  <si>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</si>
  <si>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</si>
  <si>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</si>
  <si>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</si>
  <si>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</si>
  <si>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</si>
  <si>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</si>
  <si>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</si>
  <si>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</si>
  <si>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</si>
  <si>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</si>
  <si>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</si>
  <si>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</si>
  <si>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</si>
  <si>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</si>
  <si>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</si>
  <si>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</si>
  <si>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</si>
  <si>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</si>
  <si>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</si>
  <si>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</si>
  <si>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</si>
  <si>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</si>
  <si>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</si>
  <si>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</si>
  <si>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</si>
  <si>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</si>
  <si>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</si>
  <si>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</si>
  <si>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</si>
  <si>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</si>
  <si>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</si>
  <si>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</si>
  <si>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</si>
  <si>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</si>
  <si>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</si>
  <si>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</si>
  <si>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</si>
  <si>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</si>
  <si>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</si>
  <si>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</si>
  <si>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</si>
  <si>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</si>
  <si>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</si>
  <si>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</si>
  <si>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</si>
  <si>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</si>
  <si>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</si>
  <si>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</si>
  <si>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</si>
  <si>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</si>
  <si>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</si>
  <si>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</si>
  <si>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</si>
  <si>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</si>
  <si>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</si>
  <si>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</si>
  <si>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</si>
  <si>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</si>
  <si>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</si>
  <si>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</si>
  <si>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</si>
  <si>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</si>
  <si>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</si>
  <si>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</si>
  <si>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</si>
  <si>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</si>
  <si>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</si>
  <si>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</si>
  <si>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</si>
  <si>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</si>
  <si>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</si>
  <si>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</si>
  <si>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</si>
  <si>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</si>
  <si>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</si>
  <si>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</si>
  <si>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</si>
  <si>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</si>
  <si>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</si>
  <si>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</si>
  <si>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</si>
  <si>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</si>
  <si>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</si>
  <si>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</si>
  <si>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</si>
  <si>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</si>
  <si>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</si>
  <si>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</si>
  <si>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</si>
  <si>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</si>
  <si>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</si>
  <si>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</si>
  <si>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</si>
  <si>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</si>
  <si>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</si>
  <si>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</si>
  <si>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</si>
  <si>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</si>
  <si>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</si>
  <si>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</si>
  <si>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</si>
  <si>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</si>
  <si>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</si>
  <si>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</si>
  <si>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</si>
  <si>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</si>
  <si>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</si>
  <si>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</si>
  <si>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</si>
  <si>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</si>
  <si>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</si>
  <si>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</si>
  <si>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</si>
  <si>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</si>
  <si>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</si>
  <si>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</si>
  <si>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</si>
  <si>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</si>
  <si>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</si>
  <si>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</si>
  <si>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</si>
  <si>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</si>
  <si>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</si>
  <si>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</si>
  <si>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</si>
  <si>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</si>
  <si>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</si>
  <si>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</si>
  <si>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</si>
  <si>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</si>
  <si>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</si>
  <si>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</si>
  <si>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</si>
  <si>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</si>
  <si>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</si>
  <si>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</si>
  <si>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</si>
  <si>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</si>
  <si>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</si>
  <si>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</si>
  <si>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</si>
  <si>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</si>
  <si>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</si>
  <si>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</si>
  <si>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</si>
  <si>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</si>
  <si>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</si>
  <si>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</si>
  <si>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</si>
  <si>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</si>
  <si>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</si>
  <si>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</si>
  <si>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</si>
  <si>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</si>
  <si>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</si>
  <si>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</si>
  <si>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</si>
  <si>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</si>
  <si>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</si>
  <si>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</si>
  <si>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</si>
  <si>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</si>
  <si>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</si>
  <si>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</si>
  <si>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</si>
  <si>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</si>
  <si>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</si>
  <si>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</si>
  <si>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</si>
  <si>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</si>
  <si>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</si>
  <si>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</si>
  <si>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</si>
  <si>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</si>
  <si>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</si>
  <si>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</si>
  <si>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</si>
  <si>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</si>
  <si>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</si>
  <si>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</si>
  <si>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</si>
  <si>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</si>
  <si>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</si>
  <si>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</si>
  <si>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</si>
  <si>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</si>
  <si>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</si>
  <si>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</si>
  <si>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</si>
  <si>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</si>
  <si>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</si>
  <si>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</si>
  <si>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</si>
  <si>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</si>
  <si>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</si>
  <si>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</si>
  <si>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</si>
  <si>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</si>
  <si>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</si>
  <si>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</si>
  <si>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</si>
  <si>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</si>
  <si>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</si>
  <si>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</si>
  <si>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</si>
  <si>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</si>
  <si>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</si>
  <si>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</si>
  <si>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</si>
  <si>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</si>
  <si>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</si>
  <si>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</si>
  <si>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</si>
  <si>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</si>
  <si>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</si>
  <si>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</si>
  <si>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</si>
  <si>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</si>
  <si>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</si>
  <si>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</si>
  <si>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</si>
  <si>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</si>
  <si>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</si>
  <si>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</si>
  <si>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</si>
  <si>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</si>
  <si>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</si>
  <si>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</si>
  <si>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</si>
  <si>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</si>
  <si>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</si>
  <si>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</si>
  <si>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</si>
  <si>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</si>
  <si>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</si>
  <si>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</si>
  <si>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</si>
  <si>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</si>
  <si>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</si>
  <si>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</si>
  <si>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</si>
  <si>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</si>
  <si>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</si>
  <si>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</si>
  <si>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</si>
  <si>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</si>
  <si>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</si>
  <si>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</si>
  <si>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</si>
  <si>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</si>
  <si>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</si>
  <si>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</si>
  <si>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</si>
  <si>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</si>
  <si>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</si>
  <si>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</si>
  <si>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</si>
  <si>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</si>
  <si>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</si>
  <si>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</si>
  <si>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</si>
  <si>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</si>
  <si>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</si>
  <si>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</si>
  <si>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</si>
  <si>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</si>
  <si>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</si>
  <si>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</si>
  <si>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</si>
  <si>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</si>
  <si>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</si>
  <si>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</si>
  <si>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</si>
  <si>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</si>
  <si>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</si>
  <si>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</si>
  <si>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</si>
  <si>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</si>
  <si>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</si>
  <si>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</si>
  <si>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</si>
  <si>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</si>
  <si>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</si>
  <si>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</si>
  <si>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</si>
  <si>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</si>
  <si>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</si>
  <si>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</si>
  <si>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</si>
  <si>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</si>
  <si>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</si>
  <si>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</si>
  <si>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</si>
  <si>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</si>
  <si>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</si>
  <si>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</si>
  <si>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</si>
  <si>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</si>
  <si>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</si>
  <si>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</si>
  <si>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</si>
  <si>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</si>
  <si>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</si>
  <si>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</si>
  <si>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</si>
  <si>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</si>
  <si>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</si>
  <si>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</si>
  <si>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</si>
  <si>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</si>
  <si>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</si>
  <si>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</si>
  <si>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</si>
  <si>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</si>
  <si>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</si>
  <si>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</si>
  <si>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</si>
  <si>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</si>
  <si>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</si>
  <si>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</si>
  <si>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</si>
  <si>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</si>
  <si>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</si>
  <si>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</si>
  <si>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</si>
  <si>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</si>
  <si>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</si>
  <si>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</si>
  <si>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</si>
  <si>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</si>
  <si>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</si>
  <si>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</si>
  <si>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</si>
  <si>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</si>
  <si>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</si>
  <si>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</si>
  <si>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</si>
  <si>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</si>
  <si>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</si>
  <si>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</si>
  <si>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</si>
  <si>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</si>
  <si>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</si>
  <si>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</si>
  <si>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</si>
  <si>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</si>
  <si>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</si>
  <si>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</si>
  <si>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</si>
  <si>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</si>
  <si>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</si>
  <si>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</si>
  <si>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</si>
  <si>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</si>
  <si>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</si>
  <si>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</si>
  <si>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</si>
  <si>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</si>
  <si>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</si>
  <si>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</si>
  <si>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</si>
  <si>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</si>
  <si>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</si>
  <si>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</si>
  <si>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</si>
  <si>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</si>
  <si>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</si>
  <si>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</si>
  <si>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</si>
  <si>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</si>
  <si>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</si>
  <si>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</si>
  <si>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</si>
  <si>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</si>
  <si>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</si>
  <si>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</si>
  <si>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</si>
  <si>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</si>
  <si>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</si>
  <si>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</si>
  <si>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</si>
  <si>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</si>
  <si>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</si>
  <si>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</si>
  <si>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</si>
  <si>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</si>
  <si>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</si>
  <si>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</si>
  <si>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</si>
  <si>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</si>
  <si>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</si>
  <si>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</si>
  <si>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</si>
  <si>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</si>
  <si>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</si>
  <si>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</si>
  <si>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</si>
  <si>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</si>
  <si>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</si>
  <si>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</si>
  <si>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</si>
  <si>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</si>
  <si>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</si>
  <si>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</si>
  <si>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</si>
  <si>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</si>
  <si>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</si>
  <si>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</si>
  <si>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</si>
  <si>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</si>
  <si>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</si>
  <si>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</si>
  <si>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</si>
  <si>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</si>
  <si>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</si>
  <si>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</si>
  <si>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</si>
  <si>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</si>
  <si>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</si>
  <si>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</si>
  <si>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</si>
  <si>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</si>
  <si>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</si>
  <si>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</si>
  <si>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</si>
  <si>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</si>
  <si>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</si>
  <si>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</si>
  <si>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</si>
  <si>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</si>
  <si>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</si>
  <si>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</si>
  <si>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</si>
  <si>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</si>
  <si>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</si>
  <si>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</si>
  <si>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</si>
  <si>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</si>
  <si>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</si>
  <si>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</si>
  <si>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</si>
  <si>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</si>
  <si>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</si>
  <si>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</si>
  <si>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</si>
  <si>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</si>
  <si>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</si>
  <si>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</si>
  <si>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</si>
  <si>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</si>
  <si>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</si>
  <si>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</si>
  <si>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</si>
  <si>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</si>
  <si>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</si>
  <si>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</si>
  <si>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</si>
  <si>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</si>
  <si>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</si>
  <si>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</si>
  <si>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</si>
  <si>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</si>
  <si>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</si>
  <si>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</si>
  <si>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</si>
  <si>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</si>
  <si>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</si>
  <si>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</si>
  <si>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</si>
  <si>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</si>
  <si>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</si>
  <si>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</si>
  <si>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</si>
  <si>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</si>
  <si>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</si>
  <si>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</si>
  <si>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</si>
  <si>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</si>
  <si>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</si>
  <si>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</si>
  <si>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</si>
  <si>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</si>
  <si>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</si>
  <si>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</si>
  <si>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</si>
  <si>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</si>
  <si>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</si>
  <si>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</si>
  <si>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</si>
  <si>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</si>
  <si>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</si>
  <si>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</si>
  <si>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</si>
  <si>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</si>
  <si>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</si>
  <si>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</si>
  <si>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</si>
  <si>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</si>
  <si>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</si>
  <si>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</si>
  <si>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</si>
  <si>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</si>
  <si>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</si>
  <si>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</si>
  <si>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</si>
  <si>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</si>
  <si>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</si>
  <si>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</si>
  <si>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</si>
  <si>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</si>
  <si>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</si>
  <si>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</si>
  <si>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</si>
  <si>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</si>
  <si>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</si>
  <si>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</si>
  <si>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</si>
  <si>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</si>
  <si>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</si>
  <si>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</si>
  <si>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</si>
  <si>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</si>
  <si>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</si>
  <si>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</si>
  <si>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</si>
  <si>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</si>
  <si>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</si>
  <si>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</si>
  <si>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</si>
  <si>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</si>
  <si>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</si>
  <si>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</si>
  <si>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</si>
  <si>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</si>
  <si>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</si>
  <si>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</si>
  <si>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</si>
  <si>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</si>
  <si>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</si>
  <si>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</si>
  <si>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</si>
  <si>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</si>
  <si>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</si>
  <si>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</si>
  <si>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</si>
  <si>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</si>
  <si>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</si>
  <si>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</si>
  <si>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</si>
  <si>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</si>
  <si>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</si>
  <si>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</si>
  <si>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</si>
  <si>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</si>
  <si>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</si>
  <si>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</si>
  <si>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</si>
  <si>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</si>
  <si>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</si>
  <si>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</si>
  <si>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</si>
  <si>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</si>
  <si>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</si>
  <si>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</si>
  <si>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</si>
  <si>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</si>
  <si>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</si>
  <si>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</si>
  <si>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</si>
  <si>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</si>
  <si>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</si>
  <si>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</si>
  <si>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</si>
  <si>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</si>
  <si>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</si>
  <si>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</si>
  <si>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</si>
  <si>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</si>
  <si>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</si>
  <si>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</si>
  <si>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</si>
  <si>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</si>
  <si>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</si>
  <si>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</si>
  <si>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</si>
  <si>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</si>
  <si>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</si>
  <si>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</si>
  <si>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</si>
  <si>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</si>
  <si>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</si>
  <si>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</si>
  <si>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</si>
  <si>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</si>
  <si>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</si>
  <si>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</si>
  <si>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</si>
  <si>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</si>
  <si>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</si>
  <si>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</si>
  <si>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</si>
  <si>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</si>
  <si>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</si>
  <si>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</si>
  <si>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</si>
  <si>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</si>
  <si>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</si>
  <si>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</si>
  <si>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</si>
  <si>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</si>
  <si>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</si>
  <si>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</si>
  <si>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</si>
  <si>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</si>
  <si>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</si>
  <si>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</si>
  <si>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</si>
  <si>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</si>
  <si>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</si>
  <si>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</si>
  <si>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</si>
  <si>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</si>
  <si>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</si>
  <si>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</si>
  <si>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</si>
  <si>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</si>
  <si>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</si>
  <si>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</si>
  <si>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</si>
  <si>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</si>
  <si>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</si>
  <si>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</si>
  <si>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</si>
  <si>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</si>
  <si>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</si>
  <si>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</si>
  <si>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</si>
  <si>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</si>
  <si>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</si>
  <si>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</si>
  <si>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</si>
  <si>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</si>
  <si>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</si>
  <si>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</si>
  <si>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</si>
  <si>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</si>
  <si>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</si>
  <si>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</si>
  <si>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</si>
  <si>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</si>
  <si>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</si>
  <si>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</si>
  <si>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</si>
  <si>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</si>
  <si>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</si>
  <si>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</si>
  <si>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</si>
  <si>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</si>
  <si>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</si>
  <si>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</si>
  <si>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</si>
  <si>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</si>
  <si>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</si>
  <si>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</si>
  <si>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</si>
  <si>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</si>
  <si>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</si>
  <si>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</si>
  <si>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</si>
  <si>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</si>
  <si>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</si>
  <si>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</si>
  <si>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</si>
  <si>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</si>
  <si>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</si>
  <si>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</si>
  <si>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</si>
  <si>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</si>
  <si>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</si>
  <si>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</si>
  <si>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</si>
  <si>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</si>
  <si>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</si>
  <si>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</si>
  <si>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</si>
  <si>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</si>
  <si>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</si>
  <si>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</si>
  <si>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</si>
  <si>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</si>
  <si>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</si>
  <si>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</si>
  <si>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</si>
  <si>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</si>
  <si>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</si>
  <si>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</si>
  <si>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</si>
  <si>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</si>
  <si>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</si>
  <si>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</si>
  <si>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</si>
  <si>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</si>
  <si>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</si>
  <si>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</si>
  <si>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</si>
  <si>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</si>
  <si>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</si>
  <si>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</si>
  <si>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</si>
  <si>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</si>
  <si>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</si>
  <si>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</si>
  <si>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</si>
  <si>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</si>
  <si>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</si>
  <si>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</si>
  <si>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</si>
  <si>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</si>
  <si>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</si>
  <si>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</si>
  <si>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</si>
  <si>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</si>
  <si>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</si>
  <si>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</si>
  <si>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</si>
  <si>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</si>
  <si>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</si>
  <si>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</si>
  <si>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</si>
  <si>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</si>
  <si>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</si>
  <si>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</si>
  <si>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</si>
  <si>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</si>
  <si>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</si>
  <si>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</si>
  <si>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</si>
  <si>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</si>
  <si>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</si>
  <si>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</si>
  <si>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</si>
  <si>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</si>
  <si>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</si>
  <si>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</si>
  <si>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</si>
  <si>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</si>
  <si>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</si>
  <si>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</si>
  <si>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</si>
  <si>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</si>
  <si>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</si>
  <si>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</si>
  <si>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</si>
  <si>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</si>
  <si>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</si>
  <si>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</si>
  <si>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</si>
  <si>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</si>
  <si>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</si>
  <si>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</si>
  <si>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</si>
  <si>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</si>
  <si>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</si>
  <si>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</si>
  <si>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</si>
  <si>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</si>
  <si>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</si>
  <si>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</si>
  <si>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</si>
  <si>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</si>
  <si>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</si>
  <si>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</si>
  <si>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</si>
  <si>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</si>
  <si>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</si>
  <si>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</si>
  <si>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</si>
  <si>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</si>
  <si>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</si>
  <si>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</si>
  <si>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</si>
  <si>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</si>
  <si>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</si>
  <si>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</si>
  <si>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</si>
  <si>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</si>
  <si>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</si>
  <si>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</si>
  <si>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</si>
  <si>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</si>
  <si>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</si>
  <si>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</si>
  <si>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</si>
  <si>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</si>
  <si>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</si>
  <si>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</si>
  <si>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</si>
  <si>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</si>
  <si>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</si>
  <si>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</si>
  <si>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</si>
  <si>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</si>
  <si>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</si>
  <si>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</si>
  <si>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</si>
  <si>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</si>
  <si>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</si>
  <si>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</si>
  <si>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</si>
  <si>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</si>
  <si>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</si>
  <si>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</si>
  <si>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</si>
  <si>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</si>
  <si>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</si>
  <si>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</si>
  <si>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</si>
  <si>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</si>
  <si>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</si>
  <si>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</si>
  <si>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</si>
  <si>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</si>
  <si>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</si>
  <si>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</si>
  <si>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</si>
  <si>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</si>
  <si>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</si>
  <si>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</si>
  <si>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</si>
  <si>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</si>
  <si>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</si>
  <si>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</si>
  <si>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</si>
  <si>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</si>
  <si>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</si>
  <si>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</si>
  <si>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</si>
  <si>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</si>
  <si>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</si>
  <si>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</si>
  <si>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</si>
  <si>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</si>
  <si>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</si>
  <si>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</si>
  <si>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</si>
  <si>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</si>
  <si>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</si>
  <si>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</si>
  <si>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</si>
  <si>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</si>
  <si>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</si>
  <si>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</si>
  <si>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</si>
  <si>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</si>
  <si>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</si>
  <si>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</si>
  <si>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</si>
  <si>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</si>
  <si>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</si>
  <si>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</si>
  <si>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</si>
  <si>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</si>
  <si>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</si>
  <si>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</si>
  <si>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</si>
  <si>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</si>
  <si>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</si>
  <si>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</si>
  <si>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</si>
  <si>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</si>
  <si>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</si>
  <si>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</si>
  <si>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</si>
  <si>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</si>
  <si>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</si>
  <si>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</si>
  <si>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</si>
  <si>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</si>
  <si>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</si>
  <si>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</si>
  <si>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</si>
  <si>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</si>
  <si>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</si>
  <si>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</si>
  <si>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</si>
  <si>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</si>
  <si>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</si>
  <si>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</si>
  <si>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</si>
  <si>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</si>
  <si>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</si>
  <si>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</si>
  <si>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</si>
  <si>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</si>
  <si>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</si>
  <si>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</si>
  <si>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</si>
  <si>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</si>
  <si>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</si>
  <si>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</si>
  <si>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</si>
  <si>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</si>
  <si>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</si>
  <si>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</si>
  <si>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</si>
  <si>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</si>
  <si>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</si>
  <si>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</si>
  <si>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</si>
  <si>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</si>
  <si>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</si>
  <si>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</si>
  <si>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</si>
  <si>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</si>
  <si>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</si>
  <si>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</si>
  <si>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</si>
  <si>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</si>
  <si>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</si>
  <si>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</si>
  <si>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</si>
  <si>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</si>
  <si>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</si>
  <si>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</si>
  <si>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</si>
  <si>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</si>
  <si>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</si>
  <si>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</si>
  <si>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</si>
  <si>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</si>
  <si>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</si>
  <si>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</si>
  <si>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</si>
  <si>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</si>
  <si>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</si>
  <si>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</si>
  <si>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</si>
  <si>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</si>
  <si>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</si>
  <si>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</si>
  <si>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</si>
  <si>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</si>
  <si>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</si>
  <si>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</si>
  <si>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</si>
  <si>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</si>
  <si>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</si>
  <si>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</si>
  <si>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</si>
  <si>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</si>
  <si>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</si>
  <si>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</si>
  <si>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</si>
  <si>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</si>
  <si>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</si>
  <si>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</si>
  <si>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</si>
  <si>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</si>
  <si>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</si>
  <si>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</si>
  <si>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</si>
  <si>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</si>
  <si>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</si>
  <si>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</si>
  <si>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</si>
  <si>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</si>
  <si>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</si>
  <si>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</si>
  <si>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</si>
  <si>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</si>
  <si>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</si>
  <si>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</si>
  <si>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</si>
  <si>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</si>
  <si>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</si>
  <si>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</si>
  <si>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</si>
  <si>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</si>
  <si>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</si>
  <si>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</si>
  <si>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</si>
  <si>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</si>
  <si>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</si>
  <si>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</si>
  <si>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</si>
  <si>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</si>
  <si>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</si>
  <si>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</si>
  <si>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</si>
  <si>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</si>
  <si>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</si>
  <si>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</si>
  <si>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</si>
  <si>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</si>
  <si>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</si>
  <si>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</si>
  <si>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</si>
  <si>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</si>
  <si>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</si>
  <si>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</si>
  <si>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</si>
  <si>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</si>
  <si>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</si>
  <si>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</si>
  <si>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</si>
  <si>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</si>
  <si>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</si>
  <si>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</si>
  <si>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</si>
  <si>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</si>
  <si>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</si>
  <si>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</si>
  <si>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</si>
  <si>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</si>
  <si>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</si>
  <si>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</si>
  <si>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</si>
  <si>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</si>
  <si>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</si>
  <si>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</si>
  <si>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</si>
  <si>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</si>
  <si>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</si>
  <si>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</si>
  <si>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</si>
  <si>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</si>
  <si>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</si>
  <si>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</si>
  <si>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</si>
  <si>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</si>
  <si>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</si>
  <si>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</si>
  <si>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</si>
  <si>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</si>
  <si>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</si>
  <si>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</si>
  <si>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</si>
  <si>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</si>
  <si>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</si>
  <si>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</si>
  <si>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</si>
  <si>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</si>
  <si>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</si>
  <si>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</si>
  <si>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</si>
  <si>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</si>
  <si>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</si>
  <si>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</si>
  <si>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</si>
  <si>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</si>
  <si>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</si>
  <si>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</si>
  <si>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</si>
  <si>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</si>
  <si>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</si>
  <si>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</si>
  <si>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</si>
  <si>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</si>
  <si>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</si>
  <si>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</si>
  <si>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</si>
  <si>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</si>
  <si>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</si>
  <si>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</si>
  <si>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</si>
  <si>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</si>
  <si>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</si>
  <si>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</si>
  <si>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</si>
  <si>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</si>
  <si>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</si>
  <si>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</si>
  <si>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</si>
  <si>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</si>
  <si>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</si>
  <si>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</si>
  <si>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</si>
  <si>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</si>
  <si>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</si>
  <si>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</si>
  <si>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</si>
  <si>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</si>
  <si>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</si>
  <si>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</si>
  <si>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</si>
  <si>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</si>
  <si>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</si>
  <si>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</si>
  <si>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</si>
  <si>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</si>
  <si>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</si>
  <si>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</si>
  <si>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</si>
  <si>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</si>
  <si>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</si>
  <si>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</si>
  <si>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</si>
  <si>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</si>
  <si>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</si>
  <si>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</si>
  <si>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</si>
  <si>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</si>
  <si>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</si>
  <si>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</si>
  <si>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</si>
  <si>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</si>
  <si>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</si>
  <si>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</si>
  <si>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</si>
  <si>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</si>
  <si>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</si>
  <si>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</si>
  <si>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</si>
  <si>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</si>
  <si>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</si>
  <si>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</si>
  <si>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</si>
  <si>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</si>
  <si>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</si>
  <si>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</si>
  <si>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</si>
  <si>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</si>
  <si>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</si>
  <si>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</si>
  <si>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</si>
  <si>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</si>
  <si>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</si>
  <si>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</si>
  <si>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</si>
  <si>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</si>
  <si>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</si>
  <si>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</si>
  <si>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</si>
  <si>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</si>
  <si>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</si>
  <si>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</si>
  <si>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</si>
  <si>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</si>
  <si>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</si>
  <si>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</si>
  <si>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</si>
  <si>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</si>
  <si>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</si>
  <si>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</si>
  <si>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</si>
  <si>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</si>
  <si>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</si>
  <si>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</si>
  <si>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</si>
  <si>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</si>
  <si>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</si>
  <si>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</si>
  <si>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</si>
  <si>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</si>
  <si>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</si>
  <si>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</si>
  <si>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</si>
  <si>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</si>
  <si>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</si>
  <si>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</si>
  <si>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</si>
  <si>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</si>
  <si>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</si>
  <si>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</si>
  <si>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</si>
  <si>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</si>
  <si>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</si>
  <si>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</si>
  <si>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</si>
  <si>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</si>
  <si>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</si>
  <si>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</si>
  <si>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</si>
  <si>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</si>
  <si>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</si>
  <si>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</si>
  <si>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</si>
  <si>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</si>
  <si>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</si>
  <si>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</si>
  <si>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</si>
  <si>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</si>
  <si>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</si>
  <si>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</si>
  <si>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</si>
  <si>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</si>
  <si>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</si>
  <si>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</si>
  <si>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</si>
  <si>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</si>
  <si>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</si>
  <si>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</si>
  <si>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</si>
  <si>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</si>
  <si>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</si>
  <si>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</si>
  <si>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</si>
  <si>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</si>
  <si>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</si>
  <si>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</si>
  <si>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</si>
  <si>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</si>
  <si>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</si>
  <si>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</si>
  <si>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</si>
  <si>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</si>
  <si>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</si>
  <si>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</si>
  <si>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</si>
  <si>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</si>
  <si>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</si>
  <si>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</si>
  <si>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</si>
  <si>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</si>
  <si>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</si>
  <si>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</si>
  <si>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</si>
  <si>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</si>
  <si>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</si>
  <si>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</si>
  <si>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</si>
  <si>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</si>
  <si>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</si>
  <si>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</si>
  <si>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</si>
  <si>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</si>
  <si>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</si>
  <si>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</si>
  <si>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</si>
  <si>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</si>
  <si>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</si>
  <si>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</si>
  <si>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</si>
  <si>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</si>
  <si>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</si>
  <si>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</si>
  <si>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</si>
  <si>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</si>
  <si>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</si>
  <si>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</si>
  <si>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</si>
  <si>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</si>
  <si>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</si>
  <si>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</si>
  <si>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</si>
  <si>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</si>
  <si>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</si>
  <si>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</si>
  <si>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</si>
  <si>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</si>
  <si>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</si>
  <si>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</si>
  <si>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</si>
  <si>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</si>
  <si>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</si>
  <si>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</si>
  <si>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</si>
  <si>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</si>
  <si>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</si>
  <si>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</si>
  <si>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</si>
  <si>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</si>
  <si>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</si>
  <si>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</si>
  <si>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</si>
  <si>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</si>
  <si>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</si>
  <si>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</si>
  <si>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</si>
  <si>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</si>
  <si>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</si>
  <si>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</si>
  <si>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</si>
  <si>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</si>
  <si>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</si>
  <si>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</si>
  <si>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</si>
  <si>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</si>
  <si>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</si>
  <si>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</si>
  <si>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</si>
  <si>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</si>
  <si>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</si>
  <si>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</si>
  <si>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</si>
  <si>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</si>
  <si>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</si>
  <si>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</si>
  <si>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</si>
  <si>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</si>
  <si>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</si>
  <si>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</si>
  <si>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</si>
  <si>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</si>
  <si>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</si>
  <si>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</si>
  <si>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</si>
  <si>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</si>
  <si>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</si>
  <si>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</si>
  <si>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</si>
  <si>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</si>
  <si>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</si>
  <si>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</si>
  <si>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</si>
  <si>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</si>
  <si>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</si>
  <si>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</si>
  <si>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</si>
  <si>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</si>
  <si>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</si>
  <si>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</si>
  <si>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</si>
  <si>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</si>
  <si>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</si>
  <si>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</si>
  <si>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</si>
  <si>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</si>
  <si>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</si>
  <si>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</si>
  <si>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</si>
  <si>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</si>
  <si>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</si>
  <si>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</si>
  <si>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</si>
  <si>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</si>
  <si>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</si>
  <si>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</si>
  <si>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</si>
  <si>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</si>
  <si>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</si>
  <si>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</si>
  <si>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</si>
  <si>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</si>
  <si>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</si>
  <si>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</si>
  <si>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</si>
  <si>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</si>
  <si>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</si>
  <si>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</si>
  <si>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</si>
  <si>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</si>
  <si>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</si>
  <si>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</si>
  <si>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</si>
  <si>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</si>
  <si>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</si>
  <si>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</si>
  <si>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</si>
  <si>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</si>
  <si>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</si>
  <si>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</si>
  <si>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</si>
  <si>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</si>
  <si>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</si>
  <si>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</si>
  <si>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</si>
  <si>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</si>
  <si>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</si>
  <si>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</si>
  <si>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</si>
  <si>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</si>
  <si>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</si>
  <si>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</si>
  <si>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</si>
  <si>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</si>
  <si>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</si>
  <si>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</si>
  <si>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</si>
  <si>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</si>
  <si>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</si>
  <si>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</si>
  <si>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</si>
  <si>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</si>
  <si>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</si>
  <si>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</si>
  <si>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</si>
  <si>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</si>
  <si>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</si>
  <si>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</si>
  <si>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</si>
  <si>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</si>
  <si>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</si>
  <si>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</si>
  <si>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</si>
  <si>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</si>
  <si>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</si>
  <si>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</si>
  <si>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</si>
  <si>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</si>
  <si>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</si>
  <si>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</si>
  <si>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</si>
  <si>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</si>
  <si>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</si>
  <si>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</si>
  <si>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</si>
  <si>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</si>
  <si>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</si>
  <si>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</si>
  <si>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</si>
  <si>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</si>
  <si>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</si>
  <si>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</si>
  <si>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</si>
  <si>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</si>
  <si>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</si>
  <si>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</si>
  <si>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</si>
  <si>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</si>
  <si>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</si>
  <si>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</si>
  <si>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</si>
  <si>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</si>
  <si>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</si>
  <si>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</si>
  <si>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</si>
  <si>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</si>
  <si>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</si>
  <si>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</si>
  <si>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</si>
  <si>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</si>
  <si>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</si>
  <si>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</si>
  <si>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</si>
  <si>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</si>
  <si>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</si>
  <si>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</si>
  <si>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</si>
  <si>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</si>
  <si>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</si>
  <si>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</si>
  <si>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</si>
  <si>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</si>
  <si>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</si>
  <si>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</si>
  <si>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</si>
  <si>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</si>
  <si>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</si>
  <si>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</si>
  <si>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</si>
  <si>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</si>
  <si>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</si>
  <si>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</si>
  <si>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</si>
  <si>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</si>
  <si>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</si>
  <si>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</si>
  <si>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</si>
  <si>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</si>
  <si>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</si>
  <si>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</si>
  <si>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</si>
  <si>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</si>
  <si>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</si>
  <si>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</si>
  <si>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</si>
  <si>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</si>
  <si>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</si>
  <si>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</si>
  <si>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</si>
  <si>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</si>
  <si>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</si>
  <si>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</si>
  <si>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</si>
  <si>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</si>
  <si>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</si>
  <si>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</si>
  <si>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</si>
  <si>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</si>
  <si>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</si>
  <si>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</si>
  <si>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</si>
  <si>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</si>
  <si>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</si>
  <si>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</si>
  <si>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</si>
  <si>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</si>
  <si>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</si>
  <si>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</si>
  <si>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</si>
  <si>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</si>
  <si>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</si>
  <si>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</si>
  <si>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</si>
  <si>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</si>
  <si>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</si>
  <si>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</si>
  <si>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</si>
  <si>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</si>
  <si>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</si>
  <si>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</si>
  <si>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</si>
  <si>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</si>
  <si>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</si>
  <si>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</si>
  <si>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</si>
  <si>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</si>
  <si>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</si>
  <si>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</si>
  <si>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</si>
  <si>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</si>
  <si>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</si>
  <si>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</si>
  <si>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</si>
  <si>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</si>
  <si>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</si>
  <si>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</si>
  <si>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</si>
  <si>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</si>
  <si>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</si>
  <si>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</si>
  <si>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</si>
  <si>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</si>
  <si>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</si>
  <si>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</si>
  <si>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</si>
  <si>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</si>
  <si>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</si>
  <si>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</si>
  <si>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</si>
  <si>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</si>
  <si>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</si>
  <si>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</si>
  <si>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</si>
  <si>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</si>
  <si>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</si>
  <si>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</si>
  <si>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</si>
  <si>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</si>
  <si>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</si>
  <si>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</si>
  <si>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</si>
  <si>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</si>
  <si>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</si>
  <si>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</si>
  <si>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</si>
  <si>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</si>
  <si>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</si>
  <si>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</si>
  <si>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</si>
  <si>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</si>
  <si>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</si>
  <si>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</si>
  <si>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</si>
  <si>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</si>
  <si>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</si>
  <si>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</si>
  <si>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</si>
  <si>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</si>
  <si>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</si>
  <si>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</si>
  <si>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</si>
  <si>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</si>
  <si>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</si>
  <si>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</si>
  <si>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</si>
  <si>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</si>
  <si>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</si>
  <si>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</si>
  <si>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</si>
  <si>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</si>
  <si>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</si>
  <si>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</si>
  <si>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</si>
  <si>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</si>
  <si>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</si>
  <si>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</si>
  <si>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</si>
  <si>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</si>
  <si>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</si>
  <si>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</si>
  <si>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</si>
  <si>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</si>
  <si>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</si>
  <si>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</si>
  <si>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</si>
  <si>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</si>
  <si>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</si>
  <si>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</si>
  <si>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</si>
  <si>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</si>
  <si>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</si>
  <si>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</si>
  <si>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</si>
  <si>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</si>
  <si>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</si>
  <si>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</si>
  <si>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</si>
  <si>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</si>
  <si>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</si>
  <si>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</si>
  <si>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</si>
  <si>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</si>
  <si>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</si>
  <si>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</si>
  <si>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</si>
  <si>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</si>
  <si>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</si>
  <si>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</si>
  <si>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</si>
  <si>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</si>
  <si>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</si>
  <si>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</si>
  <si>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</si>
  <si>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</si>
  <si>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</si>
  <si>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</si>
  <si>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</si>
  <si>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</si>
  <si>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</si>
  <si>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</si>
  <si>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</si>
  <si>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</si>
  <si>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</si>
  <si>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</si>
  <si>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</si>
  <si>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</si>
  <si>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</si>
  <si>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</si>
  <si>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</si>
  <si>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</si>
  <si>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</si>
  <si>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</si>
  <si>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</si>
  <si>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</si>
  <si>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</si>
  <si>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</si>
  <si>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</si>
  <si>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</si>
  <si>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</si>
  <si>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</si>
  <si>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</si>
  <si>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</si>
  <si>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</si>
  <si>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</si>
  <si>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</si>
  <si>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</si>
  <si>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</si>
  <si>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</si>
  <si>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</si>
  <si>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</si>
  <si>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</si>
  <si>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</si>
  <si>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</si>
  <si>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</si>
  <si>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</si>
  <si>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</si>
  <si>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</si>
  <si>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</si>
  <si>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</si>
  <si>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</si>
  <si>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</si>
  <si>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</si>
  <si>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</si>
  <si>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</si>
  <si>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</si>
  <si>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</si>
  <si>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</si>
  <si>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</si>
  <si>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</si>
  <si>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</si>
  <si>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</si>
  <si>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</si>
  <si>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</si>
  <si>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</si>
  <si>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</si>
  <si>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</si>
  <si>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</si>
  <si>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</si>
  <si>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</si>
  <si>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</si>
  <si>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</si>
  <si>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</si>
  <si>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</si>
  <si>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</si>
  <si>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</si>
  <si>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</si>
  <si>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</si>
  <si>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</si>
  <si>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</si>
  <si>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</si>
  <si>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</si>
  <si>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</si>
  <si>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</si>
  <si>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</si>
  <si>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</si>
  <si>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</si>
  <si>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</si>
  <si>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</si>
  <si>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</si>
  <si>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</si>
  <si>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</si>
  <si>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</si>
  <si>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</si>
  <si>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</si>
  <si>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</si>
  <si>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</si>
  <si>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</si>
  <si>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</si>
  <si>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</si>
  <si>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</si>
  <si>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</si>
  <si>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</si>
  <si>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</si>
  <si>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</si>
  <si>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</si>
  <si>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</si>
  <si>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</si>
  <si>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</si>
  <si>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</si>
  <si>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</si>
  <si>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</si>
  <si>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</si>
  <si>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</si>
  <si>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</si>
  <si>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</si>
  <si>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</si>
  <si>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</si>
  <si>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</si>
  <si>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</si>
  <si>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</si>
  <si>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</si>
  <si>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</si>
  <si>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</si>
  <si>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</si>
  <si>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</si>
  <si>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</si>
  <si>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</si>
  <si>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</si>
  <si>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</si>
  <si>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</si>
  <si>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</si>
  <si>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</si>
  <si>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</si>
  <si>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</si>
  <si>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</si>
  <si>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</si>
  <si>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</si>
  <si>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</si>
  <si>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</si>
  <si>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</si>
  <si>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</si>
  <si>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</si>
  <si>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</si>
  <si>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</si>
  <si>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</si>
  <si>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</si>
  <si>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</si>
  <si>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</si>
  <si>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</si>
  <si>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</si>
  <si>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</si>
  <si>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</si>
  <si>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</si>
  <si>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</si>
  <si>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</si>
  <si>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</si>
  <si>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</si>
  <si>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</si>
  <si>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</si>
  <si>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</si>
  <si>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</si>
  <si>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</si>
  <si>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</si>
  <si>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</si>
  <si>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</si>
  <si>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</si>
  <si>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</si>
  <si>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</si>
  <si>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</si>
  <si>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</si>
  <si>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</si>
  <si>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</si>
  <si>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</si>
  <si>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</si>
  <si>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</si>
  <si>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</si>
  <si>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</si>
  <si>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</si>
  <si>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</si>
  <si>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</si>
  <si>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</si>
  <si>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</si>
  <si>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</si>
  <si>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</si>
  <si>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</si>
  <si>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</si>
  <si>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</si>
  <si>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</si>
  <si>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</si>
  <si>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</si>
  <si>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</si>
  <si>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</si>
  <si>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</si>
  <si>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</si>
  <si>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</si>
  <si>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</si>
  <si>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</si>
  <si>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</si>
  <si>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</si>
  <si>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</si>
  <si>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</si>
  <si>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</si>
  <si>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</si>
  <si>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</si>
  <si>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</si>
  <si>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</si>
  <si>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</si>
  <si>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</si>
  <si>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</si>
  <si>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</si>
  <si>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</si>
  <si>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</si>
  <si>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</si>
  <si>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</si>
  <si>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</si>
  <si>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</si>
  <si>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</si>
  <si>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</si>
  <si>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</si>
  <si>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</si>
  <si>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</si>
  <si>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</si>
  <si>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</si>
  <si>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</si>
  <si>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</si>
  <si>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</si>
  <si>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</si>
  <si>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</si>
  <si>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</si>
  <si>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</si>
  <si>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</si>
  <si>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</si>
  <si>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</si>
  <si>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</si>
  <si>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</si>
  <si>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</si>
  <si>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</si>
  <si>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</si>
  <si>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</si>
  <si>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</si>
  <si>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</si>
  <si>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</si>
  <si>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</si>
  <si>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</si>
  <si>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</si>
  <si>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</si>
  <si>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</si>
  <si>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</si>
  <si>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</si>
  <si>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</si>
  <si>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</si>
  <si>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</si>
  <si>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</si>
  <si>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</si>
  <si>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</si>
  <si>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</si>
  <si>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</si>
  <si>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</si>
  <si>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</si>
  <si>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</si>
  <si>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</si>
  <si>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</si>
  <si>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</si>
  <si>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</si>
  <si>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</si>
  <si>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</si>
  <si>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</si>
  <si>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</si>
  <si>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</si>
  <si>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</si>
  <si>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</si>
  <si>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</si>
  <si>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</si>
  <si>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</si>
  <si>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</si>
  <si>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</si>
  <si>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</si>
  <si>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</si>
  <si>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</si>
  <si>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</si>
  <si>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</si>
  <si>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</si>
  <si>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</si>
  <si>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</si>
  <si>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</si>
  <si>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</si>
  <si>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</si>
  <si>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</si>
  <si>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</si>
  <si>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</si>
  <si>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</si>
  <si>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</si>
  <si>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</si>
  <si>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</si>
  <si>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</si>
  <si>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</si>
  <si>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</si>
  <si>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</si>
  <si>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</si>
  <si>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</si>
  <si>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</si>
  <si>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</si>
  <si>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</si>
  <si>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</si>
  <si>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</si>
  <si>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</si>
  <si>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</si>
  <si>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</si>
  <si>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</si>
  <si>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</si>
  <si>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</si>
  <si>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</si>
  <si>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</si>
  <si>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</si>
  <si>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</si>
  <si>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</si>
  <si>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</si>
  <si>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</si>
  <si>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</si>
  <si>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</si>
  <si>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</si>
  <si>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</si>
  <si>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</si>
  <si>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</si>
  <si>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</si>
  <si>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</si>
  <si>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</si>
  <si>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</si>
  <si>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</si>
  <si>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</si>
  <si>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</si>
  <si>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</si>
  <si>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</si>
  <si>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</si>
  <si>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</si>
  <si>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</si>
  <si>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</si>
  <si>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</si>
  <si>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</si>
  <si>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</si>
  <si>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</si>
  <si>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</si>
  <si>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</si>
  <si>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</si>
  <si>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</si>
  <si>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</si>
  <si>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</si>
  <si>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</si>
  <si>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</si>
  <si>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</si>
  <si>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</si>
  <si>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</si>
  <si>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</si>
  <si>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</si>
  <si>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</si>
  <si>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</si>
  <si>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</si>
  <si>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</si>
  <si>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</si>
  <si>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</si>
  <si>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</si>
  <si>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</si>
  <si>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</si>
  <si>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</si>
  <si>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</si>
  <si>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</si>
  <si>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</si>
  <si>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</si>
  <si>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</si>
  <si>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</si>
  <si>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</si>
  <si>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</si>
  <si>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</si>
  <si>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</si>
  <si>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</si>
  <si>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</si>
  <si>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</si>
  <si>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</si>
  <si>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</si>
  <si>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</si>
  <si>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</si>
  <si>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</si>
  <si>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</si>
  <si>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</si>
  <si>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</si>
  <si>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</si>
  <si>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</si>
  <si>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</si>
  <si>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</si>
  <si>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</si>
  <si>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</si>
  <si>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</si>
  <si>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</si>
  <si>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</si>
  <si>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</si>
  <si>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</si>
  <si>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</si>
  <si>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</si>
  <si>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</si>
  <si>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</si>
  <si>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</si>
  <si>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</si>
  <si>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</si>
  <si>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</si>
  <si>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</si>
  <si>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</si>
  <si>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</si>
  <si>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</si>
  <si>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</si>
  <si>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</si>
  <si>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</si>
  <si>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</si>
  <si>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</si>
  <si>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</si>
  <si>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</si>
  <si>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</si>
  <si>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</si>
  <si>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</si>
  <si>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</si>
  <si>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</si>
  <si>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</si>
  <si>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</si>
  <si>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</si>
  <si>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</si>
  <si>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</si>
  <si>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</si>
  <si>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</si>
  <si>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</si>
  <si>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</si>
  <si>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</si>
  <si>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</si>
  <si>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</si>
  <si>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</si>
  <si>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</si>
  <si>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</si>
  <si>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</si>
  <si>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</si>
  <si>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</si>
  <si>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</si>
  <si>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</si>
  <si>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</si>
  <si>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</si>
  <si>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</si>
  <si>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</si>
  <si>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</si>
  <si>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</si>
  <si>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</si>
  <si>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</si>
  <si>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</si>
  <si>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</si>
  <si>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</si>
  <si>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</si>
  <si>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</si>
  <si>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</si>
  <si>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</si>
  <si>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</si>
  <si>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</si>
  <si>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</si>
  <si>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</si>
  <si>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</si>
  <si>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</si>
  <si>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</si>
  <si>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</si>
  <si>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</si>
  <si>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</si>
  <si>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</si>
  <si>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</si>
  <si>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</si>
  <si>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</si>
  <si>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</si>
  <si>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</si>
  <si>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</si>
  <si>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</si>
  <si>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</si>
  <si>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</si>
  <si>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</si>
  <si>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</si>
  <si>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</si>
  <si>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</si>
  <si>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</si>
  <si>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</si>
  <si>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</si>
  <si>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</si>
  <si>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</si>
  <si>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</si>
  <si>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</si>
  <si>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</si>
  <si>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</si>
  <si>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</si>
  <si>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</si>
  <si>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</si>
  <si>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</si>
  <si>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</si>
  <si>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</si>
  <si>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</si>
  <si>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</si>
  <si>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</si>
  <si>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</si>
  <si>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</si>
  <si>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</si>
  <si>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</si>
  <si>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</si>
  <si>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</si>
  <si>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</si>
  <si>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</si>
  <si>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</si>
  <si>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</si>
  <si>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</si>
  <si>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</si>
  <si>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</si>
  <si>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</si>
  <si>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</si>
  <si>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</si>
  <si>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</si>
  <si>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</si>
  <si>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</si>
  <si>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</si>
  <si>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</si>
  <si>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</si>
  <si>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</si>
  <si>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</si>
  <si>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</si>
  <si>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</si>
  <si>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</si>
  <si>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</si>
  <si>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</si>
  <si>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</si>
  <si>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</si>
  <si>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</si>
  <si>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</si>
  <si>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</si>
  <si>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</si>
  <si>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</si>
  <si>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</si>
  <si>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</si>
  <si>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</si>
  <si>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</si>
  <si>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</si>
  <si>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</si>
  <si>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</si>
  <si>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</si>
  <si>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</si>
  <si>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</si>
  <si>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</si>
  <si>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</si>
  <si>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</si>
  <si>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</si>
  <si>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</si>
  <si>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</si>
  <si>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</si>
  <si>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</si>
  <si>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</si>
  <si>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</si>
  <si>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</si>
  <si>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</si>
  <si>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</si>
  <si>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</si>
  <si>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</si>
  <si>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</si>
  <si>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</si>
  <si>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</si>
  <si>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</si>
  <si>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</si>
  <si>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</si>
  <si>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</si>
  <si>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</si>
  <si>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</si>
  <si>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</si>
  <si>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</si>
  <si>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</si>
  <si>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</si>
  <si>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</si>
  <si>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</si>
  <si>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</si>
  <si>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</si>
  <si>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</si>
  <si>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</si>
  <si>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</si>
  <si>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</si>
  <si>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</si>
  <si>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</si>
  <si>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</si>
  <si>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</si>
  <si>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</si>
  <si>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</si>
  <si>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</si>
  <si>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</si>
  <si>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</si>
  <si>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</si>
  <si>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</si>
  <si>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</si>
  <si>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</si>
  <si>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</si>
  <si>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</si>
  <si>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</si>
  <si>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</si>
  <si>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</si>
  <si>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</si>
  <si>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</si>
  <si>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</si>
  <si>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</si>
  <si>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</si>
  <si>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</si>
  <si>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</si>
  <si>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</si>
  <si>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</si>
  <si>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</si>
  <si>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</si>
  <si>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</si>
  <si>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</si>
  <si>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</si>
  <si>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</si>
  <si>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</si>
  <si>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</si>
  <si>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</si>
  <si>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</si>
  <si>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</si>
  <si>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</si>
  <si>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</si>
  <si>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</si>
  <si>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</si>
  <si>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</si>
  <si>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</si>
  <si>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</si>
  <si>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</si>
  <si>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</si>
  <si>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</si>
  <si>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</si>
  <si>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</si>
  <si>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</si>
  <si>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</si>
  <si>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</si>
  <si>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</si>
  <si>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</si>
  <si>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</si>
  <si>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</si>
  <si>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</si>
  <si>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</si>
  <si>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</si>
  <si>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</si>
  <si>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</si>
  <si>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</si>
  <si>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</si>
  <si>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</si>
  <si>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</si>
  <si>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</si>
  <si>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</si>
  <si>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</si>
  <si>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</si>
  <si>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</si>
  <si>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</si>
  <si>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</si>
  <si>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</si>
  <si>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</si>
  <si>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</si>
  <si>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</si>
  <si>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</si>
  <si>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</si>
  <si>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</si>
  <si>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</si>
  <si>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</si>
  <si>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</si>
  <si>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</si>
  <si>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</si>
  <si>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</si>
  <si>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</si>
  <si>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</si>
  <si>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</si>
  <si>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</si>
  <si>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</si>
  <si>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</si>
  <si>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</si>
  <si>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</si>
  <si>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</si>
  <si>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</si>
  <si>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</si>
  <si>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</si>
  <si>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</si>
  <si>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</si>
  <si>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</si>
  <si>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</si>
  <si>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</si>
  <si>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</si>
  <si>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</si>
  <si>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</si>
  <si>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</si>
  <si>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</si>
  <si>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</si>
  <si>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</si>
  <si>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</si>
  <si>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</si>
  <si>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</si>
  <si>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</si>
  <si>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</si>
  <si>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</si>
  <si>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</si>
  <si>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</si>
  <si>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</si>
  <si>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</si>
  <si>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</si>
  <si>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</si>
  <si>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</si>
  <si>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</si>
  <si>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</si>
  <si>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</si>
  <si>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</si>
  <si>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</si>
  <si>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</si>
  <si>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</si>
  <si>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</si>
  <si>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</si>
  <si>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</si>
  <si>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</si>
  <si>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</si>
  <si>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</si>
  <si>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</si>
  <si>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</si>
  <si>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</si>
  <si>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</si>
  <si>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</si>
  <si>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</si>
  <si>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</si>
  <si>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</si>
  <si>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</si>
  <si>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</si>
  <si>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</si>
  <si>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</si>
  <si>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</si>
  <si>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</si>
  <si>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</si>
  <si>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</si>
  <si>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</si>
  <si>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</si>
  <si>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</si>
  <si>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</si>
  <si>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</si>
  <si>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</si>
  <si>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</si>
  <si>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</si>
  <si>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</si>
  <si>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</si>
  <si>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</si>
  <si>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</si>
  <si>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</si>
  <si>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</si>
  <si>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</si>
  <si>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</si>
  <si>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</si>
  <si>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</si>
  <si>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</si>
  <si>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</si>
  <si>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</si>
  <si>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</si>
  <si>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</si>
  <si>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</si>
  <si>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</si>
  <si>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</si>
  <si>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</si>
  <si>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</si>
  <si>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</si>
  <si>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</si>
  <si>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</si>
  <si>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</si>
  <si>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</si>
  <si>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</si>
  <si>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</si>
  <si>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</si>
  <si>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</si>
  <si>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</si>
  <si>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</si>
  <si>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</si>
  <si>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</si>
  <si>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</si>
  <si>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</si>
  <si>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</si>
  <si>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</si>
  <si>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</si>
  <si>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</si>
  <si>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</si>
  <si>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</si>
  <si>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</si>
  <si>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</si>
  <si>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</si>
  <si>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</si>
  <si>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</si>
  <si>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</si>
  <si>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</si>
  <si>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</si>
  <si>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</si>
  <si>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</si>
  <si>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</si>
  <si>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</si>
  <si>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</si>
  <si>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</si>
  <si>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</si>
  <si>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</si>
  <si>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</si>
  <si>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</si>
  <si>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</si>
  <si>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</si>
  <si>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</si>
  <si>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</si>
  <si>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</si>
  <si>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</si>
  <si>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</si>
  <si>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</si>
  <si>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</si>
  <si>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</si>
  <si>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</si>
  <si>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</si>
  <si>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</si>
  <si>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</si>
  <si>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</si>
  <si>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</si>
  <si>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</si>
  <si>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</si>
  <si>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</si>
  <si>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</si>
  <si>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</si>
  <si>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</si>
  <si>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</si>
  <si>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</si>
  <si>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</si>
  <si>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</si>
  <si>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</si>
  <si>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</si>
  <si>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</si>
  <si>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</si>
  <si>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</si>
  <si>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</si>
  <si>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</si>
  <si>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</si>
  <si>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</si>
  <si>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</si>
  <si>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</si>
  <si>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</si>
  <si>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</si>
  <si>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</si>
  <si>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</si>
  <si>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</si>
  <si>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</si>
  <si>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</si>
  <si>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</si>
  <si>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</si>
  <si>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</si>
  <si>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</si>
  <si>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</si>
  <si>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</si>
  <si>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</si>
  <si>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</si>
  <si>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</si>
  <si>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</si>
  <si>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</si>
  <si>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</si>
  <si>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</si>
  <si>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</si>
  <si>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</si>
  <si>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</si>
  <si>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</si>
  <si>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</si>
  <si>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</si>
  <si>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</si>
  <si>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</si>
  <si>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</si>
  <si>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</si>
  <si>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</si>
  <si>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</si>
  <si>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</si>
  <si>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</si>
  <si>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</si>
  <si>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</si>
  <si>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</si>
  <si>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</si>
  <si>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</si>
  <si>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</si>
  <si>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</si>
  <si>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</si>
  <si>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</si>
  <si>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</si>
  <si>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</si>
  <si>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</si>
  <si>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</si>
  <si>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</si>
  <si>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</si>
  <si>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</si>
  <si>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</si>
  <si>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</si>
  <si>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</si>
  <si>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</si>
  <si>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</si>
  <si>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</si>
  <si>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</si>
  <si>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</si>
  <si>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</si>
  <si>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</si>
  <si>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</si>
  <si>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</si>
  <si>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</si>
  <si>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</si>
  <si>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</si>
  <si>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</si>
  <si>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</si>
  <si>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</si>
  <si>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</si>
  <si>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</si>
  <si>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</si>
  <si>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</si>
  <si>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</si>
  <si>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</si>
  <si>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</si>
  <si>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</si>
  <si>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</si>
  <si>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</si>
  <si>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</si>
  <si>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</si>
  <si>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</si>
  <si>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</si>
  <si>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</si>
  <si>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</si>
  <si>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</si>
  <si>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</si>
  <si>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</si>
  <si>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</si>
  <si>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</si>
  <si>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</si>
  <si>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</si>
  <si>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</si>
  <si>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</si>
  <si>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</si>
  <si>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</si>
  <si>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</si>
  <si>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</si>
  <si>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</si>
  <si>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</si>
  <si>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</si>
  <si>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</si>
  <si>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</si>
  <si>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</si>
  <si>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</si>
  <si>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</si>
  <si>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</si>
  <si>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</si>
  <si>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</si>
  <si>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</si>
  <si>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</si>
  <si>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</si>
  <si>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</si>
  <si>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</si>
  <si>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</si>
  <si>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</si>
  <si>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</si>
  <si>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</si>
  <si>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</si>
  <si>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</si>
  <si>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</si>
  <si>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</si>
  <si>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</si>
  <si>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</si>
  <si>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</si>
  <si>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</si>
  <si>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</si>
  <si>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</si>
  <si>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</si>
  <si>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</si>
  <si>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</si>
  <si>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</si>
  <si>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</si>
  <si>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</si>
  <si>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</si>
  <si>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</si>
  <si>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</si>
  <si>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</si>
  <si>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</si>
  <si>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</si>
  <si>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</si>
  <si>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</si>
  <si>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</si>
  <si>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</si>
  <si>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</si>
  <si>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</si>
  <si>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</si>
  <si>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</si>
  <si>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</si>
  <si>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</si>
  <si>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</si>
  <si>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</si>
  <si>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</si>
  <si>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</si>
  <si>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</si>
  <si>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</si>
  <si>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</si>
  <si>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</si>
  <si>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</si>
  <si>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</si>
  <si>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</si>
  <si>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</si>
  <si>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</si>
  <si>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</si>
  <si>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</si>
  <si>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</si>
  <si>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</si>
  <si>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</si>
  <si>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</si>
  <si>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</si>
  <si>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</si>
  <si>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</si>
  <si>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</si>
  <si>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</si>
  <si>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</si>
  <si>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</si>
  <si>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</si>
  <si>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</si>
  <si>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</si>
  <si>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</si>
  <si>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</si>
  <si>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</si>
  <si>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</si>
  <si>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</si>
  <si>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</si>
  <si>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</si>
  <si>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</si>
  <si>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</si>
  <si>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</si>
  <si>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</si>
  <si>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</si>
  <si>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</si>
  <si>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</si>
  <si>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</si>
  <si>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</si>
  <si>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</si>
  <si>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</si>
  <si>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</si>
  <si>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</si>
  <si>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</si>
  <si>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</si>
  <si>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</si>
  <si>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</si>
  <si>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</si>
  <si>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</si>
  <si>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</si>
  <si>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</si>
  <si>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</si>
  <si>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</si>
  <si>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</si>
  <si>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</si>
  <si>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</si>
  <si>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</si>
  <si>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</si>
  <si>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</si>
  <si>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</si>
  <si>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</si>
  <si>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</si>
  <si>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</si>
  <si>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</si>
  <si>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</si>
  <si>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</si>
  <si>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</si>
  <si>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</si>
  <si>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</si>
  <si>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</si>
  <si>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</si>
  <si>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</si>
  <si>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</si>
  <si>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</si>
  <si>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</si>
  <si>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</si>
  <si>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</si>
  <si>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</si>
  <si>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</si>
  <si>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</si>
  <si>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</si>
  <si>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</si>
  <si>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</si>
  <si>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</si>
  <si>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</si>
  <si>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</si>
  <si>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</si>
  <si>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</si>
  <si>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</si>
  <si>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</si>
  <si>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</si>
  <si>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</si>
  <si>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</si>
  <si>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</si>
  <si>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</si>
  <si>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</si>
  <si>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</si>
  <si>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</si>
  <si>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</si>
  <si>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</si>
  <si>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</si>
  <si>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</si>
  <si>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</si>
  <si>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</si>
  <si>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</si>
  <si>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</si>
  <si>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</si>
  <si>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</si>
  <si>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</si>
  <si>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</si>
  <si>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</si>
  <si>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</si>
  <si>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</si>
  <si>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</si>
  <si>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</si>
  <si>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</si>
  <si>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</si>
  <si>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</si>
  <si>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</si>
  <si>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</si>
  <si>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</si>
  <si>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</si>
  <si>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</si>
  <si>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</si>
  <si>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</si>
  <si>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</si>
  <si>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</si>
  <si>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</si>
  <si>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</si>
  <si>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</si>
  <si>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</si>
  <si>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</si>
  <si>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</si>
  <si>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</si>
  <si>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</si>
  <si>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</si>
  <si>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</si>
  <si>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</si>
  <si>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</si>
  <si>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</si>
  <si>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</si>
  <si>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</si>
  <si>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</si>
  <si>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</si>
  <si>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</si>
  <si>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</si>
  <si>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</si>
  <si>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</si>
  <si>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</si>
  <si>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</si>
  <si>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</si>
  <si>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</si>
  <si>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</si>
  <si>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</si>
  <si>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</si>
  <si>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</si>
  <si>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</si>
  <si>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</si>
  <si>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</si>
  <si>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</si>
  <si>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</si>
  <si>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</si>
  <si>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</si>
  <si>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</si>
  <si>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</si>
  <si>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</si>
  <si>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</si>
  <si>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</si>
  <si>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</si>
  <si>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</si>
  <si>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</si>
  <si>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</si>
  <si>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</si>
  <si>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</si>
  <si>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</si>
  <si>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</si>
  <si>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</si>
  <si>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</si>
  <si>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</si>
  <si>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</si>
  <si>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</si>
  <si>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</si>
  <si>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</si>
  <si>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</si>
  <si>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</si>
  <si>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</si>
  <si>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</si>
  <si>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</si>
  <si>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</si>
  <si>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</si>
  <si>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</si>
  <si>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</si>
  <si>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</si>
  <si>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</si>
  <si>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</si>
  <si>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</si>
  <si>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</si>
  <si>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</si>
  <si>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</si>
  <si>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</si>
  <si>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</si>
  <si>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</si>
  <si>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</si>
  <si>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</si>
  <si>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</si>
  <si>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</si>
  <si>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</si>
  <si>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</si>
  <si>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</si>
  <si>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</si>
  <si>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</si>
  <si>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</si>
  <si>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</si>
  <si>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</si>
  <si>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</si>
  <si>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</si>
  <si>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</si>
  <si>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</si>
  <si>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</si>
  <si>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</si>
  <si>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</si>
  <si>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</si>
  <si>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</si>
  <si>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</si>
  <si>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</si>
  <si>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</si>
  <si>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</si>
  <si>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</si>
  <si>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</si>
  <si>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</si>
  <si>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</si>
  <si>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</si>
  <si>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</si>
  <si>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</si>
  <si>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</si>
  <si>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</si>
  <si>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</si>
  <si>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</si>
  <si>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</si>
  <si>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</si>
  <si>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</si>
  <si>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</si>
  <si>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</si>
  <si>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</si>
  <si>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</si>
  <si>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</si>
  <si>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</si>
  <si>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</si>
  <si>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</si>
  <si>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</si>
  <si>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</si>
  <si>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</si>
  <si>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</si>
  <si>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</si>
  <si>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</si>
  <si>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</si>
  <si>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</si>
  <si>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</si>
  <si>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</si>
  <si>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</si>
  <si>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</si>
  <si>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</si>
  <si>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</si>
  <si>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</si>
  <si>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</si>
  <si>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</si>
  <si>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</si>
  <si>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</si>
  <si>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</si>
  <si>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</si>
  <si>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</si>
  <si>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</si>
  <si>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</si>
  <si>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</si>
  <si>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</si>
  <si>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</si>
  <si>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</si>
  <si>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</si>
  <si>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</si>
  <si>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</si>
  <si>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</si>
  <si>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</si>
  <si>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</si>
  <si>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</si>
  <si>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</si>
  <si>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</si>
  <si>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</si>
  <si>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</si>
  <si>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</si>
  <si>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</si>
  <si>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</si>
  <si>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</si>
  <si>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</si>
  <si>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</si>
  <si>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</si>
  <si>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</si>
  <si>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</si>
  <si>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</si>
  <si>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</si>
  <si>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</si>
  <si>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</si>
  <si>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</si>
  <si>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</si>
  <si>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</si>
  <si>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</si>
  <si>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</si>
  <si>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</si>
  <si>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</si>
  <si>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</si>
  <si>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</si>
  <si>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</si>
  <si>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</si>
  <si>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</si>
  <si>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</si>
  <si>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</si>
  <si>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</si>
  <si>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</si>
  <si>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</si>
  <si>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</si>
  <si>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</si>
  <si>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</si>
  <si>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</si>
  <si>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</si>
  <si>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</si>
  <si>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</si>
  <si>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</si>
  <si>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</si>
  <si>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</si>
  <si>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</si>
  <si>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</si>
  <si>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</si>
  <si>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</si>
  <si>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</si>
  <si>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</si>
  <si>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</si>
  <si>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</si>
  <si>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</si>
  <si>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</si>
  <si>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</si>
  <si>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</si>
  <si>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</si>
  <si>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</si>
  <si>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</si>
  <si>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</si>
  <si>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</si>
  <si>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</si>
  <si>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</si>
  <si>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</si>
  <si>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</si>
  <si>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</si>
  <si>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</si>
  <si>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</si>
  <si>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</si>
  <si>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</si>
  <si>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</si>
  <si>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</si>
  <si>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</si>
  <si>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</si>
  <si>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</si>
  <si>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</si>
  <si>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</si>
  <si>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</si>
  <si>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</si>
  <si>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</si>
  <si>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</si>
  <si>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</si>
  <si>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</si>
  <si>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</si>
  <si>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</si>
  <si>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</si>
  <si>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</si>
  <si>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</si>
  <si>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</si>
  <si>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</si>
  <si>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</si>
  <si>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</si>
  <si>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</si>
  <si>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</si>
  <si>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</si>
  <si>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</si>
  <si>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</si>
  <si>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</si>
  <si>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</si>
  <si>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</si>
  <si>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</si>
  <si>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</si>
  <si>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</si>
  <si>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</si>
  <si>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</si>
  <si>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</si>
  <si>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</si>
  <si>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</si>
  <si>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</si>
  <si>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</si>
  <si>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</si>
  <si>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</si>
  <si>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</si>
  <si>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</si>
  <si>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</si>
  <si>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</si>
  <si>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</si>
  <si>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</si>
  <si>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</si>
  <si>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</si>
  <si>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</si>
  <si>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</si>
  <si>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</si>
  <si>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</si>
  <si>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</si>
  <si>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</si>
  <si>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</si>
  <si>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</si>
  <si>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</si>
  <si>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</si>
  <si>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</si>
  <si>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</si>
  <si>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</si>
  <si>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</si>
  <si>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</si>
  <si>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</si>
  <si>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</si>
  <si>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</si>
  <si>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</si>
  <si>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</si>
  <si>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</si>
  <si>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</si>
  <si>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</si>
  <si>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</si>
  <si>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</si>
  <si>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</si>
  <si>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</si>
  <si>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</si>
  <si>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</si>
  <si>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</si>
  <si>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</si>
  <si>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</si>
  <si>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</si>
  <si>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</si>
  <si>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</si>
  <si>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</si>
  <si>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</si>
  <si>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</si>
  <si>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</si>
  <si>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</si>
  <si>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</si>
  <si>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</si>
  <si>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</si>
  <si>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</si>
  <si>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</si>
  <si>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</si>
  <si>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</si>
  <si>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</si>
  <si>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</si>
  <si>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</si>
  <si>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</si>
  <si>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</si>
  <si>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</si>
  <si>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</si>
  <si>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</si>
  <si>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</si>
  <si>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</si>
  <si>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</si>
  <si>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</si>
  <si>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</si>
  <si>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</si>
  <si>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</si>
  <si>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</si>
  <si>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</si>
  <si>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</si>
  <si>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</si>
  <si>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</si>
  <si>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</si>
  <si>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</si>
  <si>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</si>
  <si>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</si>
  <si>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</si>
  <si>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</si>
  <si>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</si>
  <si>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</si>
  <si>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</si>
  <si>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</si>
  <si>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</si>
  <si>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</si>
  <si>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</si>
  <si>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</si>
  <si>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</si>
  <si>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</si>
  <si>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</si>
  <si>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</si>
  <si>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</si>
  <si>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</si>
  <si>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</si>
  <si>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</si>
  <si>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</si>
  <si>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</si>
  <si>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</si>
  <si>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</si>
  <si>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</si>
  <si>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</si>
  <si>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</si>
  <si>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</si>
  <si>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</si>
  <si>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</si>
  <si>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</si>
  <si>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</si>
  <si>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</si>
  <si>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</si>
  <si>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</si>
  <si>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</si>
  <si>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</si>
  <si>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</si>
  <si>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</si>
  <si>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</si>
  <si>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</si>
  <si>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</si>
  <si>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</si>
  <si>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</si>
  <si>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</si>
  <si>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</si>
  <si>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</si>
  <si>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</si>
  <si>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</si>
  <si>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</si>
  <si>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</si>
  <si>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</si>
  <si>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</si>
  <si>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</si>
  <si>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</si>
  <si>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</si>
  <si>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</si>
  <si>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</si>
  <si>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</si>
  <si>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</si>
  <si>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</si>
  <si>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</si>
  <si>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</si>
  <si>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</si>
  <si>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</si>
  <si>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</si>
  <si>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</si>
  <si>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</si>
  <si>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</si>
  <si>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</si>
  <si>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</si>
  <si>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</si>
  <si>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</si>
  <si>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</si>
  <si>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</si>
  <si>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</si>
  <si>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</si>
  <si>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</si>
  <si>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</si>
  <si>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</si>
  <si>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</si>
  <si>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</si>
  <si>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</si>
  <si>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</si>
  <si>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</si>
  <si>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</si>
  <si>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</si>
  <si>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</si>
  <si>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</si>
  <si>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</si>
  <si>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</si>
  <si>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</si>
  <si>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</si>
  <si>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</si>
  <si>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</si>
  <si>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</si>
  <si>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</si>
  <si>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</si>
  <si>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</si>
  <si>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</si>
  <si>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</si>
  <si>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</si>
  <si>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</si>
  <si>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</si>
  <si>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</si>
  <si>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</si>
  <si>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</si>
  <si>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</si>
  <si>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</si>
  <si>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</si>
  <si>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</si>
  <si>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</si>
  <si>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</si>
  <si>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</si>
  <si>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</si>
  <si>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</si>
  <si>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</si>
  <si>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</si>
  <si>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</si>
  <si>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</si>
  <si>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</si>
  <si>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</si>
  <si>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</si>
  <si>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</si>
  <si>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</si>
  <si>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</si>
  <si>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</si>
  <si>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</si>
  <si>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</si>
  <si>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</si>
  <si>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</si>
  <si>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</si>
  <si>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</si>
  <si>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</si>
  <si>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</si>
  <si>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</si>
  <si>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</si>
  <si>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</si>
  <si>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</si>
  <si>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</si>
  <si>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</si>
  <si>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</si>
  <si>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</si>
  <si>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</si>
  <si>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</si>
  <si>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</si>
  <si>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</si>
  <si>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</si>
  <si>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</si>
  <si>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</si>
  <si>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</si>
  <si>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</si>
  <si>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</si>
  <si>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</si>
  <si>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</si>
  <si>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</si>
  <si>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</si>
  <si>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</si>
  <si>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</si>
  <si>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</si>
  <si>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</si>
  <si>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</si>
  <si>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</si>
  <si>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</si>
  <si>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</si>
  <si>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</si>
  <si>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</si>
  <si>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</si>
  <si>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</si>
  <si>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</si>
  <si>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</si>
  <si>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</si>
  <si>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</si>
  <si>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</si>
  <si>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</si>
  <si>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</si>
  <si>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</si>
  <si>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</si>
  <si>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</si>
  <si>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</si>
  <si>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</si>
  <si>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</si>
  <si>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</si>
  <si>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</si>
  <si>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</si>
  <si>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</si>
  <si>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</si>
  <si>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</si>
  <si>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</si>
  <si>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</si>
  <si>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</si>
  <si>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</si>
  <si>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</si>
  <si>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</si>
  <si>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</si>
  <si>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</si>
  <si>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</si>
  <si>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</si>
  <si>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</si>
  <si>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</si>
  <si>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</si>
  <si>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</si>
  <si>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</si>
  <si>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</si>
  <si>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</si>
  <si>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</si>
  <si>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</si>
  <si>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</si>
  <si>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</si>
  <si>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</si>
  <si>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</si>
  <si>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</si>
  <si>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</si>
  <si>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</si>
  <si>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</si>
  <si>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</si>
  <si>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</si>
  <si>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</si>
  <si>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</si>
  <si>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</si>
  <si>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</si>
  <si>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</si>
  <si>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</si>
  <si>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</si>
  <si>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</si>
  <si>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</si>
  <si>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</si>
  <si>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</si>
  <si>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</si>
  <si>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</si>
  <si>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</si>
  <si>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</si>
  <si>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</si>
  <si>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</si>
  <si>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</si>
  <si>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</si>
  <si>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</si>
  <si>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</si>
  <si>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</si>
  <si>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</si>
  <si>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</si>
  <si>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</si>
  <si>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</si>
  <si>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</si>
  <si>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</si>
  <si>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</si>
  <si>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</si>
  <si>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</si>
  <si>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</si>
  <si>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</si>
  <si>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</si>
  <si>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</si>
  <si>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</si>
  <si>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</si>
  <si>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</si>
  <si>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</si>
  <si>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</si>
  <si>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</si>
  <si>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</si>
  <si>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</si>
  <si>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</si>
  <si>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</si>
  <si>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</si>
  <si>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</si>
  <si>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</si>
  <si>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</si>
  <si>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</si>
  <si>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</si>
  <si>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</si>
  <si>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</si>
  <si>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</si>
  <si>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</si>
  <si>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</si>
  <si>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</si>
  <si>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</si>
  <si>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</si>
  <si>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</si>
  <si>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</si>
  <si>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</si>
  <si>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</si>
  <si>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</si>
  <si>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</si>
  <si>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</si>
  <si>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</si>
  <si>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</si>
  <si>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</si>
  <si>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</si>
  <si>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</si>
  <si>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</si>
  <si>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</si>
  <si>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</si>
  <si>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</si>
  <si>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</si>
  <si>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</si>
  <si>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</si>
  <si>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</si>
  <si>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</si>
  <si>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</si>
  <si>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</si>
  <si>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</si>
  <si>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</si>
  <si>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</si>
  <si>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</si>
  <si>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</si>
  <si>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</si>
  <si>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</si>
  <si>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</si>
  <si>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</si>
  <si>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</si>
  <si>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</si>
  <si>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</si>
  <si>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</si>
  <si>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</si>
  <si>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</si>
  <si>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</si>
  <si>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</si>
  <si>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</si>
  <si>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</si>
  <si>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</si>
  <si>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</si>
  <si>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</si>
  <si>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</si>
  <si>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</si>
  <si>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</si>
  <si>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</si>
  <si>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</si>
  <si>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</si>
  <si>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</si>
  <si>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</si>
  <si>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</si>
  <si>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</si>
  <si>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</si>
  <si>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</si>
  <si>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</si>
  <si>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</si>
  <si>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</si>
  <si>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</si>
  <si>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</si>
  <si>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</si>
  <si>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</si>
  <si>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</si>
  <si>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</si>
  <si>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</si>
  <si>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</si>
  <si>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</si>
  <si>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</si>
  <si>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</si>
  <si>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</si>
  <si>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</si>
  <si>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</si>
  <si>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</si>
  <si>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</si>
  <si>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</si>
  <si>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</si>
  <si>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</si>
  <si>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</si>
  <si>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</si>
  <si>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</si>
  <si>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</si>
  <si>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</si>
  <si>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</si>
  <si>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</si>
  <si>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</si>
  <si>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</si>
  <si>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</si>
  <si>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</si>
  <si>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</si>
  <si>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</si>
  <si>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</si>
  <si>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</si>
  <si>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</si>
  <si>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</si>
  <si>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</si>
  <si>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</si>
  <si>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</si>
  <si>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</si>
  <si>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</si>
  <si>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</si>
  <si>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</si>
  <si>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</si>
  <si>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</si>
  <si>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</si>
  <si>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</si>
  <si>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</si>
  <si>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</si>
  <si>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</si>
  <si>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</si>
  <si>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</si>
  <si>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</si>
  <si>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</si>
  <si>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</si>
  <si>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</si>
  <si>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</si>
  <si>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</si>
  <si>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</si>
  <si>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</si>
  <si>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</si>
  <si>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</si>
  <si>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</si>
  <si>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</si>
  <si>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</si>
  <si>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</si>
  <si>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</si>
  <si>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</si>
  <si>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</si>
  <si>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</si>
  <si>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</si>
  <si>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</si>
  <si>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</si>
  <si>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</si>
  <si>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</si>
  <si>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</si>
  <si>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</si>
  <si>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</si>
  <si>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</si>
  <si>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</si>
  <si>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</si>
  <si>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</si>
  <si>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</si>
  <si>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</si>
  <si>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</si>
  <si>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</si>
  <si>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</si>
  <si>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</si>
  <si>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</si>
  <si>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</si>
  <si>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</si>
  <si>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</si>
  <si>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</si>
  <si>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</si>
  <si>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</si>
  <si>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</si>
  <si>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</si>
  <si>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</si>
  <si>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</si>
  <si>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</si>
  <si>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</si>
  <si>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</si>
  <si>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</si>
  <si>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</si>
  <si>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</si>
  <si>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</si>
  <si>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</si>
  <si>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</si>
  <si>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</si>
  <si>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</si>
  <si>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</si>
  <si>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</si>
  <si>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</si>
  <si>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</si>
  <si>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</si>
  <si>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</si>
  <si>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</si>
  <si>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</si>
  <si>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</si>
  <si>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</si>
  <si>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</si>
  <si>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</si>
  <si>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</si>
  <si>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</si>
  <si>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</si>
  <si>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</si>
  <si>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</si>
  <si>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</si>
  <si>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</si>
  <si>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</si>
  <si>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</si>
  <si>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</si>
  <si>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</si>
  <si>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</si>
  <si>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</si>
  <si>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</si>
  <si>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</si>
  <si>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</si>
  <si>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</si>
  <si>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</si>
  <si>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</si>
  <si>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</si>
  <si>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</si>
  <si>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</si>
  <si>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</si>
  <si>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</si>
  <si>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</si>
  <si>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</si>
  <si>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</si>
  <si>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</si>
  <si>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</si>
  <si>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</si>
  <si>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</si>
  <si>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</si>
  <si>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</si>
  <si>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</si>
  <si>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</si>
  <si>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</si>
  <si>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</si>
  <si>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</si>
  <si>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</si>
  <si>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</si>
  <si>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</si>
  <si>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</si>
  <si>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</si>
  <si>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</si>
  <si>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</si>
  <si>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</si>
  <si>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</si>
  <si>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</si>
  <si>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</si>
  <si>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</si>
  <si>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</si>
  <si>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</si>
  <si>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</si>
  <si>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</si>
  <si>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</si>
  <si>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</si>
  <si>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</si>
  <si>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</si>
  <si>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</si>
  <si>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</si>
  <si>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</si>
  <si>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</si>
  <si>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</si>
  <si>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</si>
  <si>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</si>
  <si>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</si>
  <si>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</si>
  <si>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</si>
  <si>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</si>
  <si>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</si>
  <si>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</si>
  <si>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</si>
  <si>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</si>
  <si>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</si>
  <si>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</si>
  <si>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</si>
  <si>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</si>
  <si>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</si>
  <si>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</si>
  <si>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</si>
  <si>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</si>
  <si>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</si>
  <si>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</si>
  <si>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</si>
  <si>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</si>
  <si>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</si>
  <si>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</si>
  <si>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</si>
  <si>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</si>
  <si>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</si>
  <si>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</si>
  <si>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</si>
  <si>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</si>
  <si>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</si>
  <si>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</si>
  <si>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</si>
  <si>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</si>
  <si>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</si>
  <si>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</si>
  <si>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</si>
  <si>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</si>
  <si>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</si>
  <si>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</si>
  <si>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</si>
  <si>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</si>
  <si>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</si>
  <si>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</si>
  <si>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</si>
  <si>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</si>
  <si>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</si>
  <si>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</si>
  <si>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</si>
  <si>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</si>
  <si>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</si>
  <si>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</si>
  <si>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</si>
  <si>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</si>
  <si>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</si>
  <si>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</si>
  <si>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</si>
  <si>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</si>
  <si>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</si>
  <si>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</si>
  <si>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</si>
  <si>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</si>
  <si>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</si>
  <si>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</si>
  <si>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</si>
  <si>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</si>
  <si>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</si>
  <si>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</si>
  <si>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</si>
  <si>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</si>
  <si>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</si>
  <si>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</si>
  <si>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</si>
  <si>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</si>
  <si>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</si>
  <si>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</si>
  <si>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</si>
  <si>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</si>
  <si>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</si>
  <si>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</si>
  <si>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</si>
  <si>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</si>
  <si>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</si>
  <si>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</si>
  <si>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</si>
  <si>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</si>
  <si>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</si>
  <si>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</si>
  <si>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</si>
  <si>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</si>
  <si>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</si>
  <si>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</si>
  <si>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</si>
  <si>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</si>
  <si>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</si>
  <si>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</si>
  <si>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</si>
  <si>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</si>
  <si>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</si>
  <si>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</si>
  <si>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</si>
  <si>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</si>
  <si>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</si>
  <si>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</si>
  <si>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</si>
  <si>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</si>
  <si>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</si>
  <si>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</si>
  <si>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</si>
  <si>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</si>
  <si>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</si>
  <si>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</si>
  <si>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</si>
  <si>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</si>
  <si>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</si>
  <si>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</si>
  <si>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</si>
  <si>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</si>
  <si>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</si>
  <si>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</si>
  <si>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</si>
  <si>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</si>
  <si>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</si>
  <si>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</si>
  <si>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</si>
  <si>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</si>
  <si>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</si>
  <si>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</si>
  <si>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</si>
  <si>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</si>
  <si>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</si>
  <si>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</si>
  <si>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</si>
  <si>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</si>
  <si>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</si>
  <si>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</si>
  <si>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</si>
  <si>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</si>
  <si>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</si>
  <si>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</si>
  <si>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</si>
  <si>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</si>
  <si>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</si>
  <si>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</si>
  <si>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</si>
  <si>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</si>
  <si>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</si>
  <si>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</si>
  <si>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</si>
  <si>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</si>
  <si>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</si>
  <si>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</si>
  <si>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</si>
  <si>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</si>
  <si>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</si>
  <si>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</si>
  <si>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</si>
  <si>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</si>
  <si>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</si>
  <si>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</si>
  <si>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</si>
  <si>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</si>
  <si>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</si>
  <si>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</si>
  <si>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</si>
  <si>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</si>
  <si>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</si>
  <si>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</si>
  <si>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</si>
  <si>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</si>
  <si>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</si>
  <si>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</si>
  <si>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</si>
  <si>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</si>
  <si>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</si>
  <si>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</si>
  <si>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</si>
  <si>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</si>
  <si>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</si>
  <si>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</si>
  <si>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</si>
  <si>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</si>
  <si>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</si>
  <si>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</si>
  <si>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</si>
  <si>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</si>
  <si>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</si>
  <si>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</si>
  <si>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</si>
  <si>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</si>
  <si>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</si>
  <si>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</si>
  <si>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</si>
  <si>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</si>
  <si>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</si>
  <si>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</si>
  <si>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</si>
  <si>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</si>
  <si>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</si>
  <si>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</si>
  <si>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</si>
  <si>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</si>
  <si>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</si>
  <si>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</si>
  <si>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</si>
  <si>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</si>
  <si>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</si>
  <si>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</si>
  <si>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</si>
  <si>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</si>
  <si>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</si>
  <si>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</si>
  <si>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</si>
  <si>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</si>
  <si>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</si>
  <si>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</si>
  <si>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</si>
  <si>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</si>
  <si>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</si>
  <si>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</si>
  <si>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</si>
  <si>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</si>
  <si>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</si>
  <si>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</si>
  <si>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</si>
  <si>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</si>
  <si>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</si>
  <si>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</si>
  <si>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</si>
  <si>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</si>
  <si>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</si>
  <si>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</si>
  <si>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</si>
  <si>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</si>
  <si>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</si>
  <si>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</si>
  <si>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</si>
  <si>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</si>
  <si>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</si>
  <si>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</si>
  <si>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</si>
  <si>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</si>
  <si>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</si>
  <si>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</si>
  <si>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</si>
  <si>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</si>
  <si>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</si>
  <si>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</si>
  <si>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</si>
  <si>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</si>
  <si>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</si>
  <si>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</si>
  <si>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</si>
  <si>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</si>
  <si>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</si>
  <si>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</si>
  <si>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</si>
  <si>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</si>
  <si>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</si>
  <si>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</si>
  <si>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</si>
  <si>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</si>
  <si>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</si>
  <si>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</si>
  <si>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</si>
  <si>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</si>
  <si>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</si>
  <si>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</si>
  <si>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</si>
  <si>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</si>
  <si>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</si>
  <si>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</si>
  <si>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</si>
  <si>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</si>
  <si>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</si>
  <si>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</si>
  <si>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</si>
  <si>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</si>
  <si>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</si>
  <si>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</si>
  <si>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</si>
  <si>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</si>
  <si>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</si>
  <si>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</si>
  <si>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</si>
  <si>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</si>
  <si>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</si>
  <si>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</si>
  <si>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</si>
  <si>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</si>
  <si>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</si>
  <si>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</si>
  <si>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</si>
  <si>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</si>
  <si>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</si>
  <si>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</si>
  <si>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</si>
  <si>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</si>
  <si>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</si>
  <si>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</si>
  <si>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</si>
  <si>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</si>
  <si>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</si>
  <si>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</si>
  <si>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</si>
  <si>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</si>
  <si>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</si>
  <si>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</si>
  <si>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</si>
  <si>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</si>
  <si>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</si>
  <si>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</si>
  <si>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</si>
  <si>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</si>
  <si>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</si>
  <si>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</si>
  <si>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</si>
  <si>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</si>
  <si>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</si>
  <si>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</si>
  <si>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</si>
  <si>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</si>
  <si>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</si>
  <si>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</si>
  <si>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</si>
  <si>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</si>
  <si>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</si>
  <si>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</si>
  <si>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</si>
  <si>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</si>
  <si>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</si>
  <si>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</si>
  <si>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</si>
  <si>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</si>
  <si>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</si>
  <si>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</si>
  <si>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</si>
  <si>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</si>
  <si>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</si>
  <si>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</si>
  <si>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</si>
  <si>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</si>
  <si>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</si>
  <si>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</si>
  <si>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</si>
  <si>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</si>
  <si>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</si>
  <si>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</si>
  <si>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</si>
  <si>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</si>
  <si>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</si>
  <si>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</si>
  <si>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</si>
  <si>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</si>
  <si>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</si>
  <si>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</si>
  <si>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</si>
  <si>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</si>
  <si>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</si>
  <si>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</si>
  <si>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</si>
  <si>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</si>
  <si>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</si>
  <si>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</si>
  <si>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</si>
  <si>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</si>
  <si>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</si>
  <si>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</si>
  <si>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</si>
  <si>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</si>
  <si>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</si>
  <si>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</si>
  <si>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</si>
  <si>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</si>
  <si>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</si>
  <si>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</si>
  <si>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</si>
  <si>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</si>
  <si>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</si>
  <si>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</si>
  <si>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</si>
  <si>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</si>
  <si>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</si>
  <si>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</si>
  <si>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</si>
  <si>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</si>
  <si>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</si>
  <si>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</si>
  <si>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</si>
  <si>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</si>
  <si>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</si>
  <si>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</si>
  <si>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</si>
  <si>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</si>
  <si>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</si>
  <si>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</si>
  <si>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</si>
  <si>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</si>
  <si>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</si>
  <si>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</si>
  <si>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</si>
  <si>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</si>
  <si>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</si>
  <si>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</si>
  <si>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</si>
  <si>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</si>
  <si>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</si>
  <si>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</si>
  <si>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</si>
  <si>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</si>
  <si>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</si>
  <si>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</si>
  <si>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</si>
  <si>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</si>
  <si>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</si>
  <si>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</si>
  <si>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</si>
  <si>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</si>
  <si>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</si>
  <si>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</si>
  <si>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</si>
  <si>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</si>
  <si>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</si>
  <si>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</si>
  <si>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</si>
  <si>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</si>
  <si>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</si>
  <si>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</si>
  <si>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</si>
  <si>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</si>
  <si>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</si>
  <si>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</si>
  <si>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</si>
  <si>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</si>
  <si>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</si>
  <si>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</si>
  <si>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</si>
  <si>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</si>
  <si>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</si>
  <si>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</si>
  <si>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</si>
  <si>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</si>
  <si>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</si>
  <si>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</si>
  <si>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</si>
  <si>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</si>
  <si>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</si>
  <si>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</si>
  <si>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</si>
  <si>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</si>
  <si>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</si>
  <si>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</si>
  <si>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</si>
  <si>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</si>
  <si>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</si>
  <si>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</si>
  <si>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</si>
  <si>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</si>
  <si>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</si>
  <si>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</si>
  <si>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</si>
  <si>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</si>
  <si>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</si>
  <si>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</si>
  <si>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</si>
  <si>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</si>
  <si>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</si>
  <si>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</si>
  <si>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</si>
  <si>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</si>
  <si>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</si>
  <si>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</si>
  <si>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</si>
  <si>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</si>
  <si>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</si>
  <si>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</si>
  <si>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</si>
  <si>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</si>
  <si>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</si>
  <si>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</si>
  <si>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</si>
  <si>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</si>
  <si>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</si>
  <si>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</si>
  <si>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</si>
  <si>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</si>
  <si>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</si>
  <si>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</si>
  <si>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</si>
  <si>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</si>
  <si>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</si>
  <si>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</si>
  <si>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</si>
  <si>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</si>
  <si>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</si>
  <si>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</si>
  <si>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</si>
  <si>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</si>
  <si>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</si>
  <si>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</si>
  <si>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</si>
  <si>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</si>
  <si>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</si>
  <si>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</si>
  <si>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</si>
  <si>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</si>
  <si>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</si>
  <si>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</si>
  <si>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</si>
  <si>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</si>
  <si>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</si>
  <si>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</si>
  <si>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</si>
  <si>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</si>
  <si>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</si>
  <si>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</si>
  <si>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</si>
  <si>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</si>
  <si>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</si>
  <si>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</si>
  <si>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</si>
  <si>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</si>
  <si>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</si>
  <si>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</si>
  <si>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</si>
  <si>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</si>
  <si>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</si>
  <si>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</si>
  <si>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</si>
  <si>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</si>
  <si>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</si>
  <si>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</si>
  <si>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</si>
  <si>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</si>
  <si>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</si>
  <si>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</si>
  <si>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</si>
  <si>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</si>
  <si>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</si>
  <si>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</si>
  <si>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</si>
  <si>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</si>
  <si>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</si>
  <si>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</si>
  <si>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</si>
  <si>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</si>
  <si>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</si>
  <si>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</si>
  <si>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</si>
  <si>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</si>
  <si>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</si>
  <si>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</si>
  <si>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</si>
  <si>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</si>
  <si>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</si>
  <si>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</si>
  <si>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</si>
  <si>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</si>
  <si>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</si>
  <si>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</si>
  <si>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</si>
  <si>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</si>
  <si>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</si>
  <si>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</si>
  <si>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</si>
  <si>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</si>
  <si>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</si>
  <si>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</si>
  <si>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</si>
  <si>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</si>
  <si>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</si>
  <si>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</si>
  <si>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</si>
  <si>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</si>
  <si>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</si>
  <si>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</si>
  <si>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</si>
  <si>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</si>
  <si>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</si>
  <si>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</si>
  <si>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</si>
  <si>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</si>
  <si>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</si>
  <si>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</si>
  <si>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</si>
  <si>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</si>
  <si>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</si>
  <si>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</si>
  <si>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</si>
  <si>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</si>
  <si>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</si>
  <si>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</si>
  <si>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</si>
  <si>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</si>
  <si>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</si>
  <si>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</si>
  <si>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</si>
  <si>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</si>
  <si>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</si>
  <si>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</si>
  <si>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</si>
  <si>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</si>
  <si>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</si>
  <si>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</si>
  <si>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</si>
  <si>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</si>
  <si>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</si>
  <si>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</si>
  <si>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</si>
  <si>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</si>
  <si>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</si>
  <si>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</si>
  <si>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</si>
  <si>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</si>
  <si>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</si>
  <si>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</si>
  <si>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</si>
  <si>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</si>
  <si>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</si>
  <si>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</si>
  <si>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</si>
  <si>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</si>
  <si>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</si>
  <si>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</si>
  <si>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</si>
  <si>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</si>
  <si>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</si>
  <si>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</si>
  <si>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</si>
  <si>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</si>
  <si>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</si>
  <si>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</si>
  <si>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</si>
  <si>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</si>
  <si>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</si>
  <si>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</si>
  <si>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</si>
  <si>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</si>
  <si>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</si>
  <si>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</si>
  <si>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</si>
  <si>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</si>
  <si>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</si>
  <si>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</si>
  <si>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</si>
  <si>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</si>
  <si>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</si>
  <si>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</si>
  <si>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</si>
  <si>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</si>
  <si>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</si>
  <si>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</si>
  <si>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</si>
  <si>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</si>
  <si>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</si>
  <si>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</si>
  <si>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</si>
  <si>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</si>
  <si>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</si>
  <si>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</si>
  <si>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</si>
  <si>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</si>
  <si>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</si>
  <si>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</si>
  <si>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</si>
  <si>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</si>
  <si>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</si>
  <si>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</si>
  <si>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</si>
  <si>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</si>
  <si>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</si>
  <si>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</si>
  <si>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</si>
  <si>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</si>
  <si>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</si>
  <si>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</si>
  <si>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</si>
  <si>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</si>
  <si>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</si>
  <si>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</si>
  <si>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</si>
  <si>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</si>
  <si>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</si>
  <si>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</si>
  <si>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</si>
  <si>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</si>
  <si>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</si>
  <si>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</si>
  <si>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</si>
  <si>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</si>
  <si>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</si>
  <si>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</si>
  <si>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</si>
  <si>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</si>
  <si>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</si>
  <si>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</si>
  <si>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</si>
  <si>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</si>
  <si>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</si>
  <si>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</si>
  <si>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</si>
  <si>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</si>
  <si>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</si>
  <si>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</si>
  <si>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</si>
  <si>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</si>
  <si>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</si>
  <si>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</si>
  <si>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</si>
  <si>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</si>
  <si>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</si>
  <si>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</si>
  <si>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</si>
  <si>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</si>
  <si>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</si>
  <si>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</si>
  <si>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</si>
  <si>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</si>
  <si>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</si>
  <si>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</si>
  <si>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</si>
  <si>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</si>
  <si>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</si>
  <si>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</si>
  <si>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</si>
  <si>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</si>
  <si>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</si>
  <si>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</si>
  <si>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</si>
  <si>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</si>
  <si>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</si>
  <si>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</si>
  <si>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</si>
  <si>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</si>
  <si>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</si>
  <si>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</si>
  <si>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</si>
  <si>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</si>
  <si>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</si>
  <si>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</si>
  <si>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</si>
  <si>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</si>
  <si>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</si>
  <si>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</si>
  <si>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</si>
  <si>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</si>
  <si>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</si>
  <si>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</si>
  <si>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</si>
  <si>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</si>
  <si>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</si>
  <si>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</si>
  <si>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</si>
  <si>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</si>
  <si>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</si>
  <si>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</si>
  <si>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</si>
  <si>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</si>
  <si>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</si>
  <si>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</si>
  <si>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</si>
  <si>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</si>
  <si>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</si>
  <si>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</si>
  <si>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</si>
  <si>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</si>
  <si>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</si>
  <si>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</si>
  <si>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</si>
  <si>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</si>
  <si>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</si>
  <si>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</si>
  <si>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</si>
  <si>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</si>
  <si>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</si>
  <si>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</si>
  <si>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</si>
  <si>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</si>
  <si>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</si>
  <si>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</si>
  <si>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</si>
  <si>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</si>
  <si>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</si>
  <si>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</si>
  <si>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</si>
  <si>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</si>
  <si>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</si>
  <si>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</si>
  <si>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</si>
  <si>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</si>
  <si>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</si>
  <si>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</si>
  <si>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</si>
  <si>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</si>
  <si>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</si>
  <si>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</si>
  <si>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</si>
  <si>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</si>
  <si>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</si>
  <si>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</si>
  <si>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</si>
  <si>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</si>
  <si>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</si>
  <si>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</si>
  <si>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</si>
  <si>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</si>
  <si>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</si>
  <si>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</si>
  <si>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</si>
  <si>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</si>
  <si>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</si>
  <si>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</si>
  <si>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</si>
  <si>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</si>
  <si>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</si>
  <si>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</si>
  <si>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</si>
  <si>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</si>
  <si>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</si>
  <si>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</si>
  <si>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</si>
  <si>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</si>
  <si>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</si>
  <si>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</si>
  <si>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</si>
  <si>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</si>
  <si>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</si>
  <si>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</si>
  <si>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</si>
  <si>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</si>
  <si>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</si>
  <si>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</si>
  <si>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</si>
  <si>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</si>
  <si>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</si>
  <si>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</si>
  <si>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</si>
  <si>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</si>
  <si>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</si>
  <si>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</si>
  <si>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</si>
  <si>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</si>
  <si>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</si>
  <si>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</si>
  <si>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</si>
  <si>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</si>
  <si>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</si>
  <si>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</si>
  <si>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</si>
  <si>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</si>
  <si>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</si>
  <si>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</si>
  <si>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</si>
  <si>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</si>
  <si>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</si>
  <si>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</si>
  <si>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</si>
  <si>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</si>
  <si>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</si>
  <si>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</si>
  <si>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</si>
  <si>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</si>
  <si>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</si>
  <si>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</si>
  <si>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</si>
  <si>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</si>
  <si>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</si>
  <si>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</si>
  <si>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</si>
  <si>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</si>
  <si>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</si>
  <si>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</si>
  <si>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</si>
  <si>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</si>
  <si>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</si>
  <si>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</si>
  <si>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</si>
  <si>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</si>
  <si>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</si>
  <si>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</si>
  <si>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</si>
  <si>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</si>
  <si>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</si>
  <si>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</si>
  <si>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</si>
  <si>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</si>
  <si>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</si>
  <si>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</si>
  <si>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</si>
  <si>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</si>
  <si>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</si>
  <si>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</si>
  <si>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</si>
  <si>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</si>
  <si>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</si>
  <si>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</si>
  <si>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</si>
  <si>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</si>
  <si>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</si>
  <si>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</si>
  <si>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</si>
  <si>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</si>
  <si>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</si>
  <si>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</si>
  <si>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</si>
  <si>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</si>
  <si>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</si>
  <si>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</si>
  <si>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</si>
  <si>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</si>
  <si>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</si>
  <si>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</si>
  <si>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</si>
  <si>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</si>
  <si>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</si>
  <si>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</si>
  <si>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</si>
  <si>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</si>
  <si>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</si>
  <si>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</si>
  <si>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</si>
  <si>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</si>
  <si>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</si>
  <si>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</si>
  <si>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</si>
  <si>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</si>
  <si>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</si>
  <si>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</si>
  <si>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</si>
  <si>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</si>
  <si>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</si>
  <si>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</si>
  <si>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</si>
  <si>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</si>
  <si>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</si>
  <si>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</si>
  <si>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</si>
  <si>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</si>
  <si>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</si>
  <si>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</si>
  <si>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</si>
  <si>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</si>
  <si>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</si>
  <si>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</si>
  <si>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</si>
  <si>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</si>
  <si>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</si>
  <si>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</si>
  <si>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</si>
  <si>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</si>
  <si>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</si>
  <si>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</si>
  <si>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</si>
  <si>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</si>
  <si>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</si>
  <si>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</si>
  <si>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</si>
  <si>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</si>
  <si>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</si>
  <si>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</si>
  <si>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</si>
  <si>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</si>
  <si>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</si>
  <si>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</si>
  <si>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</si>
  <si>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</si>
  <si>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</si>
  <si>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</si>
  <si>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</si>
  <si>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</si>
  <si>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</si>
  <si>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</si>
  <si>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</si>
  <si>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</si>
  <si>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</si>
  <si>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</si>
  <si>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</si>
  <si>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</si>
  <si>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</si>
  <si>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</si>
  <si>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</si>
  <si>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</si>
  <si>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</si>
  <si>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</si>
  <si>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</si>
  <si>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</si>
  <si>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</si>
  <si>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</si>
  <si>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</si>
  <si>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</si>
  <si>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</si>
  <si>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</si>
  <si>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</si>
  <si>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</si>
  <si>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</si>
  <si>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</si>
  <si>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</si>
  <si>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</si>
  <si>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</si>
  <si>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</si>
  <si>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</si>
  <si>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</si>
  <si>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</si>
  <si>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</si>
  <si>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</si>
  <si>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</si>
  <si>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</si>
  <si>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</si>
  <si>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</si>
  <si>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</si>
  <si>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</si>
  <si>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</si>
  <si>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</si>
  <si>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</si>
  <si>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</si>
  <si>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</si>
  <si>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</si>
  <si>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</si>
  <si>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</si>
  <si>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</si>
  <si>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</si>
  <si>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</si>
  <si>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</si>
  <si>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</si>
  <si>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</si>
  <si>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</si>
  <si>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</si>
  <si>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</si>
  <si>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</si>
  <si>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</si>
  <si>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</si>
  <si>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</si>
  <si>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</si>
  <si>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</si>
  <si>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</si>
  <si>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</si>
  <si>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</si>
  <si>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</si>
  <si>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</si>
  <si>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</si>
  <si>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</si>
  <si>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</si>
  <si>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</si>
  <si>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</si>
  <si>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</si>
  <si>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</si>
  <si>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</si>
  <si>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</si>
  <si>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</si>
  <si>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</si>
  <si>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</si>
  <si>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</si>
  <si>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</si>
  <si>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</si>
  <si>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</si>
  <si>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</si>
  <si>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</si>
  <si>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</si>
  <si>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</si>
  <si>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</si>
  <si>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</si>
  <si>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</si>
  <si>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</si>
  <si>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</si>
  <si>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</si>
  <si>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</si>
  <si>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</si>
  <si>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</si>
  <si>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</si>
  <si>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</si>
  <si>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</si>
  <si>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</si>
  <si>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</si>
  <si>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</si>
  <si>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</si>
  <si>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</si>
  <si>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</si>
  <si>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</si>
  <si>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</si>
  <si>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</si>
  <si>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</si>
  <si>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</si>
  <si>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</si>
  <si>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</si>
  <si>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</si>
  <si>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</si>
  <si>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</si>
  <si>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</si>
  <si>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</si>
  <si>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</si>
  <si>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</si>
  <si>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</si>
  <si>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</si>
  <si>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</si>
  <si>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</si>
  <si>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</si>
  <si>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</si>
  <si>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</si>
  <si>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</si>
  <si>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</si>
  <si>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</si>
  <si>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</si>
  <si>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</si>
  <si>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</si>
  <si>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</si>
  <si>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</si>
  <si>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</si>
  <si>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</si>
  <si>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</si>
  <si>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</si>
  <si>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</si>
  <si>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</si>
  <si>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</si>
  <si>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</si>
  <si>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</si>
  <si>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</si>
  <si>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</si>
  <si>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</si>
  <si>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</si>
  <si>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</si>
  <si>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</si>
  <si>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</si>
  <si>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</si>
  <si>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</si>
  <si>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</si>
  <si>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</si>
  <si>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</si>
  <si>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</si>
  <si>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</si>
  <si>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</si>
  <si>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</si>
  <si>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</si>
  <si>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</si>
  <si>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</si>
  <si>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</si>
  <si>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</si>
  <si>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</si>
  <si>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</si>
  <si>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</si>
  <si>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</si>
  <si>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</si>
  <si>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</si>
  <si>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</si>
  <si>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</si>
  <si>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</si>
  <si>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</si>
  <si>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</si>
  <si>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</si>
  <si>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</si>
  <si>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</si>
  <si>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</si>
  <si>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</si>
  <si>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</si>
  <si>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</si>
  <si>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</si>
  <si>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</si>
  <si>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</si>
  <si>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</si>
  <si>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</si>
  <si>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</si>
  <si>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</si>
  <si>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</si>
  <si>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</si>
  <si>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</si>
  <si>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</si>
  <si>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</si>
  <si>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</si>
  <si>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</si>
  <si>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</si>
  <si>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</si>
  <si>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</si>
  <si>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</si>
  <si>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</si>
  <si>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</si>
  <si>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</si>
  <si>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</si>
  <si>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</si>
  <si>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</si>
  <si>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</si>
  <si>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</si>
  <si>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</si>
  <si>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</si>
  <si>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</si>
  <si>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</si>
  <si>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</si>
  <si>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</si>
  <si>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</si>
  <si>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</si>
  <si>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</si>
  <si>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</si>
  <si>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</si>
  <si>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</si>
  <si>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</si>
  <si>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</si>
  <si>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</si>
  <si>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</si>
  <si>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</si>
  <si>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</si>
  <si>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</si>
  <si>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</si>
  <si>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</si>
  <si>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</si>
  <si>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</si>
  <si>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</si>
  <si>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</si>
  <si>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</si>
  <si>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</si>
  <si>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</si>
  <si>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</si>
  <si>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</si>
  <si>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</si>
  <si>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</si>
  <si>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</si>
  <si>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</si>
  <si>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</si>
  <si>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</si>
  <si>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</si>
  <si>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</si>
  <si>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</si>
  <si>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</si>
  <si>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</si>
  <si>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</si>
  <si>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</si>
  <si>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</si>
  <si>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</si>
  <si>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</si>
  <si>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</si>
  <si>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</si>
  <si>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</si>
  <si>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</si>
  <si>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</si>
  <si>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</si>
  <si>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</si>
  <si>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</si>
  <si>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</si>
  <si>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</si>
  <si>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</si>
  <si>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</si>
  <si>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</si>
  <si>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</si>
  <si>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</si>
  <si>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</si>
  <si>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</si>
  <si>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</si>
  <si>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</si>
  <si>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</si>
  <si>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</si>
  <si>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</si>
  <si>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</si>
  <si>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</si>
  <si>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</si>
  <si>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</si>
  <si>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</si>
  <si>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</si>
  <si>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</si>
  <si>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</si>
  <si>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</si>
  <si>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</si>
  <si>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</si>
  <si>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</si>
  <si>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</si>
  <si>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</si>
  <si>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</si>
  <si>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</si>
  <si>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</si>
  <si>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</si>
  <si>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</si>
  <si>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</si>
  <si>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</si>
  <si>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</si>
  <si>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</si>
  <si>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</si>
  <si>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</si>
  <si>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</si>
  <si>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</si>
  <si>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</si>
  <si>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</si>
  <si>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</si>
  <si>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</si>
  <si>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</si>
  <si>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</si>
  <si>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</si>
  <si>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</si>
  <si>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</si>
  <si>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</si>
  <si>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</si>
  <si>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</si>
  <si>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</si>
  <si>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</si>
  <si>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</si>
  <si>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</si>
  <si>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</si>
  <si>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</si>
  <si>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</si>
  <si>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</si>
  <si>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</si>
  <si>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</si>
  <si>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</si>
  <si>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</si>
  <si>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</si>
  <si>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</si>
  <si>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</si>
  <si>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</si>
  <si>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</si>
  <si>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</si>
  <si>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</si>
  <si>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</si>
  <si>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</si>
  <si>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</si>
  <si>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</si>
  <si>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</si>
  <si>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</si>
  <si>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</si>
  <si>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</si>
  <si>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</si>
  <si>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</si>
  <si>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</si>
  <si>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</si>
  <si>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</si>
  <si>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</si>
  <si>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</si>
  <si>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</si>
  <si>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</si>
  <si>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</si>
  <si>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</si>
  <si>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</si>
  <si>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</si>
  <si>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</si>
  <si>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</si>
  <si>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</si>
  <si>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</si>
  <si>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</si>
  <si>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</si>
  <si>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</si>
  <si>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</si>
  <si>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</si>
  <si>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</si>
  <si>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</si>
  <si>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</si>
  <si>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</si>
  <si>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</si>
  <si>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</si>
  <si>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</si>
  <si>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</si>
  <si>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</si>
  <si>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</si>
  <si>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</si>
  <si>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</si>
  <si>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</si>
  <si>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</si>
  <si>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</si>
  <si>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</si>
  <si>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</si>
  <si>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</si>
  <si>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</si>
  <si>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</si>
  <si>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</si>
  <si>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</si>
  <si>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</si>
  <si>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</si>
  <si>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</si>
  <si>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</si>
  <si>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</si>
  <si>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</si>
  <si>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</si>
  <si>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</si>
  <si>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</si>
  <si>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</si>
  <si>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</si>
  <si>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</si>
  <si>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</si>
  <si>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</si>
  <si>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</si>
  <si>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</si>
  <si>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</si>
  <si>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</si>
  <si>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</si>
  <si>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</si>
  <si>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</si>
  <si>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</si>
  <si>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</si>
  <si>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</si>
  <si>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</si>
  <si>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</si>
  <si>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</si>
  <si>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</si>
  <si>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</si>
  <si>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</si>
  <si>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</si>
  <si>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</si>
  <si>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</si>
  <si>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</si>
  <si>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</si>
  <si>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</si>
  <si>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</si>
  <si>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</si>
  <si>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</si>
  <si>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</si>
  <si>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</si>
  <si>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</si>
  <si>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</si>
  <si>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</si>
  <si>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</si>
  <si>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</si>
  <si>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</si>
  <si>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</si>
  <si>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</si>
  <si>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</si>
  <si>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</si>
  <si>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</si>
  <si>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</si>
  <si>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</si>
  <si>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</si>
  <si>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</si>
  <si>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</si>
  <si>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</si>
  <si>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</si>
  <si>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</si>
  <si>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</si>
  <si>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</si>
  <si>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</si>
  <si>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</si>
  <si>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</si>
  <si>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</si>
  <si>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</si>
  <si>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</si>
  <si>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</si>
  <si>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</si>
  <si>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</si>
  <si>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</si>
  <si>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</si>
  <si>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</si>
  <si>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</si>
  <si>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</si>
  <si>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</si>
  <si>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</si>
  <si>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</si>
  <si>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</si>
  <si>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</si>
  <si>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</si>
  <si>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</si>
  <si>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</si>
  <si>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</si>
  <si>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</si>
  <si>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</si>
  <si>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</si>
  <si>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</si>
  <si>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</si>
  <si>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</si>
  <si>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</si>
  <si>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</si>
  <si>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</si>
  <si>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</si>
  <si>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</si>
  <si>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</si>
  <si>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</si>
  <si>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</si>
  <si>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</si>
  <si>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</si>
  <si>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</si>
  <si>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</si>
  <si>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</si>
  <si>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</si>
  <si>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</si>
  <si>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</si>
  <si>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</si>
  <si>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</si>
  <si>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</si>
  <si>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</si>
  <si>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</si>
  <si>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</si>
  <si>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</si>
  <si>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</si>
  <si>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</si>
  <si>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</si>
  <si>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</si>
  <si>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</si>
  <si>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</si>
  <si>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</si>
  <si>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</si>
  <si>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</si>
  <si>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</si>
  <si>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</si>
  <si>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</si>
  <si>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</si>
  <si>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</si>
  <si>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</si>
  <si>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</si>
  <si>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</si>
  <si>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</si>
  <si>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</si>
  <si>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</si>
  <si>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</si>
  <si>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</si>
  <si>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</si>
  <si>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</si>
  <si>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</si>
  <si>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</si>
  <si>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</si>
  <si>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</si>
  <si>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</si>
  <si>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</si>
  <si>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</si>
  <si>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</si>
  <si>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</si>
  <si>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</si>
  <si>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</si>
  <si>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</si>
  <si>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</si>
  <si>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</si>
  <si>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</si>
  <si>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</si>
  <si>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</si>
  <si>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</si>
  <si>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</si>
  <si>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</si>
  <si>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</si>
  <si>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</si>
  <si>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</si>
  <si>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</si>
  <si>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</si>
  <si>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</si>
  <si>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</si>
  <si>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</si>
  <si>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</si>
  <si>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</si>
  <si>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</si>
  <si>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</si>
  <si>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</si>
  <si>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</si>
  <si>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</si>
  <si>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</si>
  <si>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</si>
  <si>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</si>
  <si>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</si>
  <si>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</si>
  <si>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</si>
  <si>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</si>
  <si>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</si>
  <si>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</si>
  <si>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</si>
  <si>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</si>
  <si>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</si>
  <si>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</si>
  <si>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</si>
  <si>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</si>
  <si>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</si>
  <si>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</si>
  <si>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</si>
  <si>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</si>
  <si>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</si>
  <si>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</si>
  <si>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</si>
  <si>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</si>
  <si>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</si>
  <si>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</si>
  <si>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</si>
  <si>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</si>
  <si>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</si>
  <si>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</si>
  <si>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</si>
  <si>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</si>
  <si>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</si>
  <si>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</si>
  <si>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</si>
  <si>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</si>
  <si>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</si>
  <si>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</si>
  <si>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</si>
  <si>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</si>
  <si>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</si>
  <si>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</si>
  <si>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</si>
  <si>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</si>
  <si>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</si>
  <si>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</si>
  <si>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</si>
  <si>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</si>
  <si>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</si>
  <si>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</si>
  <si>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</si>
  <si>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</si>
  <si>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</si>
  <si>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</si>
  <si>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</si>
  <si>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</si>
  <si>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</si>
  <si>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</si>
  <si>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</si>
  <si>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</si>
  <si>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</si>
  <si>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</si>
  <si>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</si>
  <si>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</si>
  <si>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</si>
  <si>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</si>
  <si>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</si>
  <si>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</si>
  <si>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</si>
  <si>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</si>
  <si>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</si>
  <si>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</si>
  <si>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</si>
  <si>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</si>
  <si>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</si>
  <si>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</si>
  <si>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</si>
  <si>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</si>
  <si>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</si>
  <si>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</si>
  <si>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</si>
  <si>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</si>
  <si>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</si>
  <si>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</si>
  <si>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</si>
  <si>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</si>
  <si>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</si>
  <si>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</si>
  <si>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</si>
  <si>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</si>
  <si>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</si>
  <si>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</si>
  <si>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</si>
  <si>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</si>
  <si>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</si>
  <si>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</si>
  <si>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</si>
  <si>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</si>
  <si>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</si>
  <si>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</si>
  <si>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</si>
  <si>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</si>
  <si>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</si>
  <si>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</si>
  <si>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</si>
  <si>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</si>
  <si>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</si>
  <si>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</si>
  <si>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</si>
  <si>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</si>
  <si>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</si>
  <si>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</si>
  <si>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</si>
  <si>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</si>
  <si>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</si>
  <si>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</si>
  <si>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</si>
  <si>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</si>
  <si>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</si>
  <si>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</si>
  <si>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</si>
  <si>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</si>
  <si>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</si>
  <si>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</si>
  <si>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</si>
  <si>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</si>
  <si>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</si>
  <si>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</si>
  <si>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</si>
  <si>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</si>
  <si>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</si>
  <si>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</si>
  <si>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</si>
  <si>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</si>
  <si>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</si>
  <si>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</si>
  <si>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</si>
  <si>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</si>
  <si>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</si>
  <si>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</si>
  <si>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</si>
  <si>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</si>
  <si>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</si>
  <si>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</si>
  <si>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</si>
  <si>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</si>
  <si>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</si>
  <si>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</si>
  <si>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</si>
  <si>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</si>
  <si>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</si>
  <si>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</si>
  <si>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</si>
  <si>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</si>
  <si>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</si>
  <si>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</si>
  <si>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</si>
  <si>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</si>
  <si>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</si>
  <si>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</si>
  <si>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</si>
  <si>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</si>
  <si>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</si>
  <si>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</si>
  <si>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</si>
  <si>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</si>
  <si>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</si>
  <si>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</si>
  <si>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</si>
  <si>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</si>
  <si>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</si>
  <si>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</si>
  <si>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</si>
  <si>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</si>
  <si>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</si>
  <si>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</si>
  <si>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</si>
  <si>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</si>
  <si>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</si>
  <si>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</si>
  <si>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</si>
  <si>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</si>
  <si>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</si>
  <si>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</si>
  <si>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</si>
  <si>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</si>
  <si>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</si>
  <si>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</si>
  <si>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</si>
  <si>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</si>
  <si>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</si>
  <si>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</si>
  <si>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</si>
  <si>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</si>
  <si>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</si>
  <si>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</si>
  <si>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</si>
  <si>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</si>
  <si>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</si>
  <si>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</si>
  <si>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</si>
  <si>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</si>
  <si>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</si>
  <si>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</si>
  <si>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</si>
  <si>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</si>
  <si>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</si>
  <si>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</si>
  <si>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</si>
  <si>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</si>
  <si>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</si>
  <si>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</si>
  <si>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</si>
  <si>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</si>
  <si>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</si>
  <si>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</si>
  <si>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</si>
  <si>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</si>
  <si>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</si>
  <si>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</si>
  <si>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</si>
  <si>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</si>
  <si>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</si>
  <si>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</si>
  <si>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</si>
  <si>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</si>
  <si>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</si>
  <si>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</si>
  <si>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</si>
  <si>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</si>
  <si>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</si>
  <si>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</si>
  <si>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</si>
  <si>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</si>
  <si>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</si>
  <si>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</si>
  <si>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</si>
  <si>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</si>
  <si>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</si>
  <si>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</si>
  <si>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</si>
  <si>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</si>
  <si>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</si>
  <si>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</si>
  <si>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</si>
  <si>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</si>
  <si>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</si>
  <si>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</si>
  <si>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</si>
  <si>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</si>
  <si>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</si>
  <si>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</si>
  <si>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</si>
  <si>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</si>
  <si>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</si>
  <si>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</si>
  <si>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</si>
  <si>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</si>
  <si>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</si>
  <si>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</si>
  <si>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</si>
  <si>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</si>
  <si>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</si>
  <si>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</si>
  <si>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</si>
  <si>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</si>
  <si>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</si>
  <si>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</si>
  <si>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</si>
  <si>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</si>
  <si>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</si>
  <si>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</si>
  <si>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</si>
  <si>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</si>
  <si>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</si>
  <si>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</si>
  <si>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</si>
  <si>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</si>
  <si>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</si>
  <si>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</si>
  <si>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</si>
  <si>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</si>
  <si>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</si>
  <si>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</si>
  <si>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</si>
  <si>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</si>
  <si>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</si>
  <si>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</si>
  <si>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</si>
  <si>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</si>
  <si>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</si>
  <si>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</si>
  <si>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</si>
  <si>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</si>
  <si>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</si>
  <si>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</si>
  <si>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</si>
  <si>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</si>
  <si>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</si>
  <si>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</si>
  <si>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</si>
  <si>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</si>
  <si>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</si>
  <si>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</si>
  <si>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</si>
  <si>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</si>
  <si>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</si>
  <si>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</si>
  <si>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</si>
  <si>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</si>
  <si>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</si>
  <si>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</si>
  <si>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</si>
  <si>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</si>
  <si>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</si>
  <si>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</si>
  <si>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</si>
  <si>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</si>
  <si>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</si>
  <si>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</si>
  <si>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</si>
  <si>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</si>
  <si>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</si>
  <si>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</si>
  <si>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</si>
  <si>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</si>
  <si>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</si>
  <si>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</si>
  <si>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</si>
  <si>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</si>
  <si>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</si>
  <si>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</si>
  <si>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</si>
  <si>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</si>
  <si>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</si>
  <si>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</si>
  <si>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</si>
  <si>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</si>
  <si>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</si>
  <si>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</si>
  <si>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</si>
  <si>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</si>
  <si>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</si>
  <si>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</si>
  <si>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</si>
  <si>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</si>
  <si>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</si>
  <si>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</si>
  <si>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</si>
  <si>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</si>
  <si>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</si>
  <si>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</si>
  <si>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</si>
  <si>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</si>
  <si>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</si>
  <si>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</si>
  <si>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</si>
  <si>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</si>
  <si>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</si>
  <si>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</si>
  <si>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</si>
  <si>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</si>
  <si>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</si>
  <si>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</si>
  <si>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</si>
  <si>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</si>
  <si>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</si>
  <si>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</si>
  <si>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</si>
  <si>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</si>
  <si>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</si>
  <si>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</si>
  <si>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</si>
  <si>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</si>
  <si>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</si>
  <si>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</si>
  <si>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</si>
  <si>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</si>
  <si>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</si>
  <si>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</si>
  <si>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</si>
  <si>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</si>
  <si>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</si>
  <si>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</si>
  <si>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</si>
  <si>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</si>
  <si>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</si>
  <si>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</si>
  <si>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</si>
  <si>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</si>
  <si>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</si>
  <si>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</si>
  <si>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</si>
  <si>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</si>
  <si>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</si>
  <si>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</si>
  <si>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</si>
  <si>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</si>
  <si>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</si>
  <si>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</si>
  <si>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</si>
  <si>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</si>
  <si>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</si>
  <si>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</si>
  <si>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</si>
  <si>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</si>
  <si>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</si>
  <si>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</si>
  <si>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</si>
  <si>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</si>
  <si>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</si>
  <si>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</si>
  <si>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</si>
  <si>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</si>
  <si>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</si>
  <si>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</si>
  <si>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</si>
  <si>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</si>
  <si>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</si>
  <si>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</si>
  <si>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</si>
  <si>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</si>
  <si>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</si>
  <si>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</si>
  <si>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</si>
  <si>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</si>
  <si>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</si>
  <si>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</si>
  <si>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</si>
  <si>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</si>
  <si>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</si>
  <si>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</si>
  <si>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</si>
  <si>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</si>
  <si>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</si>
  <si>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</si>
  <si>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</si>
  <si>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</si>
  <si>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</si>
  <si>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</si>
  <si>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</si>
  <si>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</si>
  <si>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</si>
  <si>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</si>
  <si>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</si>
  <si>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</si>
  <si>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</si>
  <si>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</si>
  <si>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</si>
  <si>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</si>
  <si>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</si>
  <si>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</si>
  <si>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</si>
  <si>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</si>
  <si>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</si>
  <si>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</si>
  <si>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</si>
  <si>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</si>
  <si>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</si>
  <si>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</si>
  <si>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</si>
  <si>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</si>
  <si>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</si>
  <si>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</si>
  <si>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</si>
  <si>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</si>
  <si>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</si>
  <si>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</si>
  <si>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</si>
  <si>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</si>
  <si>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</si>
  <si>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</si>
  <si>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</si>
  <si>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</si>
  <si>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</si>
  <si>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</si>
  <si>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</si>
  <si>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</si>
  <si>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</si>
  <si>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</si>
  <si>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</si>
  <si>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</si>
  <si>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</si>
  <si>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</si>
  <si>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</si>
  <si>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</si>
  <si>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</si>
  <si>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</si>
  <si>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</si>
  <si>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</si>
  <si>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</si>
  <si>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</si>
  <si>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</si>
  <si>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</si>
  <si>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</si>
  <si>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</si>
  <si>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</si>
  <si>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</si>
  <si>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</si>
  <si>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</si>
  <si>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</si>
  <si>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</si>
  <si>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</si>
  <si>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</si>
  <si>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</si>
  <si>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</si>
  <si>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</si>
  <si>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</si>
  <si>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</si>
  <si>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</si>
  <si>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</si>
  <si>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</si>
  <si>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</si>
  <si>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</si>
  <si>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</si>
  <si>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</si>
  <si>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</si>
  <si>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</si>
  <si>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</si>
  <si>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</si>
  <si>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</si>
  <si>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</si>
  <si>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</si>
  <si>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</si>
  <si>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</si>
  <si>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</si>
  <si>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</si>
  <si>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</si>
  <si>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</si>
  <si>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</si>
  <si>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</si>
  <si>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</si>
  <si>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</si>
  <si>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</si>
  <si>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</si>
  <si>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</si>
  <si>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</si>
  <si>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</si>
  <si>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</si>
  <si>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</si>
  <si>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</si>
  <si>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</si>
  <si>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</si>
  <si>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</si>
  <si>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</si>
  <si>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</si>
  <si>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</si>
  <si>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</si>
  <si>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</si>
  <si>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</si>
  <si>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</si>
  <si>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</si>
  <si>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</si>
  <si>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</si>
  <si>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</si>
  <si>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</si>
  <si>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</si>
  <si>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</si>
  <si>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</si>
  <si>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</si>
  <si>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</si>
  <si>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</si>
  <si>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</si>
  <si>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</si>
  <si>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</si>
  <si>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</si>
  <si>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</si>
  <si>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</si>
  <si>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</si>
  <si>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</si>
  <si>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</si>
  <si>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</si>
  <si>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</si>
  <si>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</si>
  <si>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</si>
  <si>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</si>
  <si>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</si>
  <si>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</si>
  <si>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</si>
  <si>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</si>
  <si>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</si>
  <si>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</si>
  <si>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</si>
  <si>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</si>
  <si>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</si>
  <si>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</si>
  <si>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</si>
  <si>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</si>
  <si>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</si>
  <si>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</si>
  <si>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</si>
  <si>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</si>
  <si>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</si>
  <si>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</si>
  <si>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</si>
  <si>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</si>
  <si>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</si>
  <si>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</si>
  <si>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</si>
  <si>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</si>
  <si>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</si>
  <si>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</si>
  <si>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</si>
  <si>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</si>
  <si>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</si>
  <si>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</si>
  <si>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</si>
  <si>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</si>
  <si>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</si>
  <si>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</si>
  <si>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</si>
  <si>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</si>
  <si>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</si>
  <si>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</si>
  <si>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</si>
  <si>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</si>
  <si>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</si>
  <si>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</si>
  <si>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</si>
  <si>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</si>
  <si>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</si>
  <si>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</si>
  <si>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</si>
  <si>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</si>
  <si>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</si>
  <si>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</si>
  <si>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</si>
  <si>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</si>
  <si>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</si>
  <si>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</si>
  <si>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</si>
  <si>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</si>
  <si>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</si>
  <si>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</si>
  <si>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</si>
  <si>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</si>
  <si>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</si>
  <si>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</si>
  <si>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</si>
  <si>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</si>
  <si>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</si>
  <si>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</si>
  <si>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</si>
  <si>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</si>
  <si>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</si>
  <si>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</si>
  <si>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</si>
  <si>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</si>
  <si>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</si>
  <si>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</si>
  <si>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</si>
  <si>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</si>
  <si>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</si>
  <si>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</si>
  <si>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</si>
  <si>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</si>
  <si>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</si>
  <si>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</si>
  <si>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</si>
  <si>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</si>
  <si>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</si>
  <si>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</si>
  <si>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</si>
  <si>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</si>
  <si>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</si>
  <si>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</si>
  <si>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</si>
  <si>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</si>
  <si>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</si>
  <si>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</si>
  <si>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</si>
  <si>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</si>
  <si>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</si>
  <si>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</si>
  <si>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</si>
  <si>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</si>
  <si>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</si>
  <si>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</si>
  <si>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</si>
  <si>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</si>
  <si>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</si>
  <si>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</si>
  <si>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</si>
  <si>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</si>
  <si>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</si>
  <si>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</si>
  <si>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</si>
  <si>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</si>
  <si>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</si>
  <si>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</si>
  <si>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</si>
  <si>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</si>
  <si>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</si>
  <si>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</si>
  <si>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</si>
  <si>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</si>
  <si>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</si>
  <si>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</si>
  <si>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</si>
  <si>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</si>
  <si>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</si>
  <si>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</si>
  <si>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</si>
  <si>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</si>
  <si>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</si>
  <si>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</si>
  <si>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</si>
  <si>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</si>
  <si>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</si>
  <si>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</si>
  <si>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</si>
  <si>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</si>
  <si>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</si>
  <si>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</si>
  <si>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</si>
  <si>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</si>
  <si>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</si>
  <si>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</si>
  <si>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</si>
  <si>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</si>
  <si>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</si>
  <si>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</si>
  <si>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</si>
  <si>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</si>
  <si>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</si>
  <si>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</si>
  <si>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</si>
  <si>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</si>
  <si>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</si>
  <si>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</si>
  <si>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</si>
  <si>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</si>
  <si>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</si>
  <si>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</si>
  <si>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</si>
  <si>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</si>
  <si>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</si>
  <si>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</si>
  <si>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</si>
  <si>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</si>
  <si>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</si>
  <si>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</si>
  <si>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</si>
  <si>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</si>
  <si>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</si>
  <si>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</si>
  <si>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</si>
  <si>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</si>
  <si>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</si>
  <si>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</si>
  <si>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</si>
  <si>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</si>
  <si>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</si>
  <si>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</si>
  <si>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</si>
  <si>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</si>
  <si>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</si>
  <si>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</si>
  <si>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</si>
  <si>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</si>
  <si>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</si>
  <si>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</si>
  <si>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</si>
  <si>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</si>
  <si>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</si>
  <si>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</si>
  <si>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</si>
  <si>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</si>
  <si>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</si>
  <si>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</si>
  <si>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</si>
  <si>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</si>
  <si>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</si>
  <si>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</si>
  <si>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</si>
  <si>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</si>
  <si>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</si>
  <si>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</si>
  <si>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</si>
  <si>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</si>
  <si>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</si>
  <si>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</si>
  <si>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</si>
  <si>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</si>
  <si>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</si>
  <si>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</si>
  <si>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</si>
  <si>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</si>
  <si>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</si>
  <si>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</si>
  <si>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</si>
  <si>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</si>
  <si>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</si>
  <si>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</si>
  <si>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</si>
  <si>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</si>
  <si>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</si>
  <si>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</si>
  <si>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</si>
  <si>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</si>
  <si>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</si>
  <si>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</si>
  <si>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</si>
  <si>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</si>
  <si>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</si>
  <si>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</si>
  <si>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</si>
  <si>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</si>
  <si>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</si>
  <si>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</si>
  <si>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</si>
  <si>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</si>
  <si>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</si>
  <si>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</si>
  <si>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</si>
  <si>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</si>
  <si>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</si>
  <si>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</si>
  <si>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</si>
  <si>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</si>
  <si>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</si>
  <si>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</si>
  <si>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</si>
  <si>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</si>
  <si>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</si>
  <si>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</si>
  <si>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</si>
  <si>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</si>
  <si>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</si>
  <si>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</si>
  <si>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</si>
  <si>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</si>
  <si>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</si>
  <si>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</si>
  <si>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</si>
  <si>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</si>
  <si>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</si>
  <si>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</si>
  <si>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</si>
  <si>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</si>
  <si>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</si>
  <si>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</si>
  <si>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</si>
  <si>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</si>
  <si>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</si>
  <si>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</si>
  <si>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</si>
  <si>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</si>
  <si>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</si>
  <si>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</si>
  <si>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</si>
  <si>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</si>
  <si>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</si>
  <si>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</si>
  <si>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</si>
  <si>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</si>
  <si>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</si>
  <si>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</si>
  <si>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</si>
  <si>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</si>
  <si>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</si>
  <si>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</si>
  <si>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</si>
  <si>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</si>
  <si>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</si>
  <si>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</si>
  <si>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</si>
  <si>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</si>
  <si>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</si>
  <si>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</si>
  <si>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</si>
  <si>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</si>
  <si>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</si>
  <si>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</si>
  <si>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</si>
  <si>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</si>
  <si>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</si>
  <si>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</si>
  <si>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</si>
  <si>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</si>
  <si>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</si>
  <si>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</si>
  <si>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</si>
  <si>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</si>
  <si>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</si>
  <si>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</si>
  <si>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</si>
  <si>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</si>
  <si>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</si>
  <si>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</si>
  <si>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</si>
  <si>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</si>
  <si>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</si>
  <si>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</si>
  <si>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</si>
  <si>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</si>
  <si>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</si>
  <si>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</si>
  <si>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</si>
  <si>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</si>
  <si>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</si>
  <si>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</si>
  <si>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</si>
  <si>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</si>
  <si>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</si>
  <si>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</si>
  <si>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</si>
  <si>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</si>
  <si>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</si>
  <si>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</si>
  <si>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</si>
  <si>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</si>
  <si>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</si>
  <si>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</si>
  <si>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</si>
  <si>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</si>
  <si>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</si>
  <si>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</si>
  <si>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</si>
  <si>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</si>
  <si>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</si>
  <si>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</si>
  <si>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</si>
  <si>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</si>
  <si>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</si>
  <si>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</si>
  <si>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</si>
  <si>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</si>
  <si>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</si>
  <si>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</si>
  <si>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</si>
  <si>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</si>
  <si>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</si>
  <si>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</si>
  <si>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</si>
  <si>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</si>
  <si>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</si>
  <si>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</si>
  <si>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</si>
  <si>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</si>
  <si>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</si>
  <si>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</si>
  <si>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</si>
  <si>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</si>
  <si>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</si>
  <si>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</si>
  <si>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</si>
  <si>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</si>
  <si>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</si>
  <si>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</si>
  <si>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</si>
  <si>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</si>
  <si>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</si>
  <si>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</si>
  <si>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</si>
  <si>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</si>
  <si>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</si>
  <si>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</si>
  <si>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</si>
  <si>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</si>
  <si>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</si>
  <si>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</si>
  <si>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</si>
  <si>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</si>
  <si>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</si>
  <si>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</si>
  <si>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</si>
  <si>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</si>
  <si>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</si>
  <si>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</si>
  <si>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</si>
  <si>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</si>
  <si>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</si>
  <si>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</si>
  <si>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</si>
  <si>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</si>
  <si>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</si>
  <si>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</si>
  <si>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</si>
  <si>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</si>
  <si>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</si>
  <si>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</si>
  <si>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</si>
  <si>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</si>
  <si>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</si>
  <si>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</si>
  <si>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</si>
  <si>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</si>
  <si>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</si>
  <si>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</si>
  <si>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</si>
  <si>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</si>
  <si>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</si>
  <si>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</si>
  <si>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</si>
  <si>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</si>
  <si>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</si>
  <si>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</si>
  <si>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</si>
  <si>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</si>
  <si>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</si>
  <si>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</si>
  <si>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</si>
  <si>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</si>
  <si>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</si>
  <si>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</si>
  <si>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</si>
  <si>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</si>
  <si>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</si>
  <si>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</si>
  <si>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</si>
  <si>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</si>
  <si>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</si>
  <si>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</si>
  <si>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</si>
  <si>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</si>
  <si>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</si>
  <si>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</si>
  <si>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</si>
  <si>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</si>
  <si>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</si>
  <si>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</si>
  <si>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</si>
  <si>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</si>
  <si>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</si>
  <si>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</si>
  <si>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</si>
  <si>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</si>
  <si>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</si>
  <si>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</si>
  <si>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</si>
  <si>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</si>
  <si>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</si>
  <si>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</si>
  <si>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</si>
  <si>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</si>
  <si>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</si>
  <si>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</si>
  <si>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</si>
  <si>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</si>
  <si>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</si>
  <si>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</si>
  <si>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</si>
  <si>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</si>
  <si>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</si>
  <si>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</si>
  <si>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</si>
  <si>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</si>
  <si>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</si>
  <si>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</si>
  <si>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</si>
  <si>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</si>
  <si>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</si>
  <si>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</si>
  <si>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</si>
  <si>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</si>
  <si>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</si>
  <si>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</si>
  <si>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</si>
  <si>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</si>
  <si>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</si>
  <si>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</si>
  <si>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</si>
  <si>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</si>
  <si>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</si>
  <si>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</si>
  <si>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</si>
  <si>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</si>
  <si>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</si>
  <si>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</si>
  <si>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</si>
  <si>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</si>
  <si>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</si>
  <si>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</si>
  <si>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</si>
  <si>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</si>
  <si>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</si>
  <si>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</si>
  <si>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</si>
  <si>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</si>
  <si>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</si>
  <si>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</si>
  <si>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</si>
  <si>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</si>
  <si>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</si>
  <si>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</si>
  <si>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</si>
  <si>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</si>
  <si>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</si>
  <si>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</si>
  <si>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</si>
  <si>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</si>
  <si>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</si>
  <si>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</si>
  <si>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</si>
  <si>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</si>
  <si>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</si>
  <si>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</si>
  <si>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</si>
  <si>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</si>
  <si>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</si>
  <si>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</si>
  <si>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</si>
  <si>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</si>
  <si>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</si>
  <si>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</si>
  <si>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</si>
  <si>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</si>
  <si>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</si>
  <si>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</si>
  <si>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</si>
  <si>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</si>
  <si>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</si>
  <si>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</si>
  <si>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</si>
  <si>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</si>
  <si>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</si>
  <si>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</si>
  <si>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</si>
  <si>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</si>
  <si>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</si>
  <si>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</si>
  <si>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</si>
  <si>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</si>
  <si>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</si>
  <si>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</si>
  <si>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</si>
  <si>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</si>
  <si>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</si>
  <si>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</si>
  <si>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</si>
  <si>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</si>
  <si>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</si>
  <si>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</si>
  <si>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</si>
  <si>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</si>
  <si>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</si>
  <si>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</si>
  <si>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</si>
  <si>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</si>
  <si>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</si>
  <si>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</si>
  <si>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</si>
  <si>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</si>
  <si>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</si>
  <si>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</si>
  <si>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</si>
  <si>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</si>
  <si>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</si>
  <si>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</si>
  <si>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</si>
  <si>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</si>
  <si>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</si>
  <si>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</si>
  <si>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</si>
  <si>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</si>
  <si>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</si>
  <si>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</si>
  <si>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</si>
  <si>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</si>
  <si>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</si>
  <si>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</si>
  <si>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</si>
  <si>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</si>
  <si>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</si>
  <si>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</si>
  <si>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</si>
  <si>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</si>
  <si>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</si>
  <si>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</si>
  <si>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</si>
  <si>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</si>
  <si>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</si>
  <si>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</si>
  <si>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</si>
  <si>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</si>
  <si>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</si>
  <si>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</si>
  <si>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</si>
  <si>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</si>
  <si>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</si>
  <si>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</si>
  <si>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</si>
  <si>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</si>
  <si>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</si>
  <si>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</si>
  <si>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</si>
  <si>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</si>
  <si>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</si>
  <si>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</si>
  <si>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</si>
  <si>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</si>
  <si>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</si>
  <si>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</si>
  <si>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</si>
  <si>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</si>
  <si>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</si>
  <si>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</si>
  <si>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</si>
  <si>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</si>
  <si>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</si>
  <si>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</si>
  <si>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</si>
  <si>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</si>
  <si>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</si>
  <si>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</si>
  <si>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</si>
  <si>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</si>
  <si>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</si>
  <si>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</si>
  <si>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</si>
  <si>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</si>
  <si>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</si>
  <si>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</si>
  <si>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</si>
  <si>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</si>
  <si>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</si>
  <si>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</si>
  <si>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</si>
  <si>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</si>
  <si>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</si>
  <si>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</si>
  <si>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</si>
  <si>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</si>
  <si>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</si>
  <si>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</si>
  <si>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</si>
  <si>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</si>
  <si>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</si>
  <si>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</si>
  <si>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</si>
  <si>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</si>
  <si>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</si>
  <si>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</si>
  <si>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</si>
  <si>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</si>
  <si>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</si>
  <si>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</si>
  <si>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</si>
  <si>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</si>
  <si>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</si>
  <si>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</si>
  <si>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</si>
  <si>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</si>
  <si>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</si>
  <si>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</si>
  <si>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</si>
  <si>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</si>
  <si>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</si>
  <si>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</si>
  <si>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</si>
  <si>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</si>
  <si>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</si>
  <si>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</si>
  <si>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</si>
  <si>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</si>
  <si>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</si>
  <si>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</si>
  <si>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</si>
  <si>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</si>
  <si>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</si>
  <si>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</si>
  <si>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</si>
  <si>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</si>
  <si>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</si>
  <si>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</si>
  <si>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</si>
  <si>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</si>
  <si>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</si>
  <si>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</si>
  <si>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</si>
  <si>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</si>
  <si>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</si>
  <si>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</si>
  <si>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</si>
  <si>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</si>
  <si>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</si>
  <si>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</si>
  <si>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</si>
  <si>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</si>
  <si>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</si>
  <si>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</si>
  <si>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</si>
  <si>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</si>
  <si>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</si>
  <si>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</si>
  <si>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</si>
  <si>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</si>
  <si>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</si>
  <si>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</si>
  <si>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</si>
  <si>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</si>
  <si>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</si>
  <si>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</si>
  <si>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</si>
  <si>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</si>
  <si>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</si>
  <si>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</si>
  <si>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</si>
  <si>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</si>
  <si>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</si>
  <si>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</si>
  <si>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</si>
  <si>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</si>
  <si>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</si>
  <si>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</si>
  <si>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</si>
  <si>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</si>
  <si>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</si>
  <si>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</si>
  <si>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</si>
  <si>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</si>
  <si>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</si>
  <si>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</si>
  <si>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</si>
  <si>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</si>
  <si>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</si>
  <si>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</si>
  <si>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</si>
  <si>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</si>
  <si>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</si>
  <si>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</si>
  <si>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</si>
  <si>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</si>
  <si>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</si>
  <si>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</si>
  <si>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</si>
  <si>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</si>
  <si>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</si>
  <si>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</si>
  <si>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</si>
  <si>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</si>
  <si>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</si>
  <si>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</si>
  <si>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</si>
  <si>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</si>
  <si>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</si>
  <si>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</si>
  <si>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</si>
  <si>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</si>
  <si>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</si>
  <si>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</si>
  <si>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</si>
  <si>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</si>
  <si>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</si>
  <si>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</si>
  <si>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</si>
  <si>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</si>
  <si>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</si>
  <si>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</si>
  <si>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</si>
  <si>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</si>
  <si>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</si>
  <si>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</si>
  <si>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</si>
  <si>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</si>
  <si>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</si>
  <si>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</si>
  <si>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</si>
  <si>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</si>
  <si>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</si>
  <si>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</si>
  <si>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</si>
  <si>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</si>
  <si>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</si>
  <si>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</si>
  <si>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</si>
  <si>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</si>
  <si>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</si>
  <si>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</si>
  <si>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</si>
  <si>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</si>
  <si>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</si>
  <si>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</si>
  <si>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</si>
  <si>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</si>
  <si>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</si>
  <si>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</si>
  <si>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</si>
  <si>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</si>
  <si>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</si>
  <si>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</si>
  <si>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</si>
  <si>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</si>
  <si>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</si>
  <si>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</si>
  <si>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</si>
  <si>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</si>
  <si>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</si>
  <si>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</si>
  <si>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</si>
  <si>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</si>
  <si>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</si>
  <si>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</si>
  <si>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</si>
  <si>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</si>
  <si>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</si>
  <si>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</si>
  <si>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</si>
  <si>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</si>
  <si>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</si>
  <si>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</si>
  <si>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</si>
  <si>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</si>
  <si>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</si>
  <si>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</si>
  <si>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</si>
  <si>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</si>
  <si>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</si>
  <si>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</si>
  <si>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</si>
  <si>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</si>
  <si>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</si>
  <si>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</si>
  <si>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</si>
  <si>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</si>
  <si>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</si>
  <si>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</si>
  <si>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</si>
  <si>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</si>
  <si>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</si>
  <si>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</si>
  <si>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</si>
  <si>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</si>
  <si>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</si>
  <si>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</si>
  <si>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</si>
  <si>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</si>
  <si>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</si>
  <si>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</si>
  <si>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</si>
  <si>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</si>
  <si>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</si>
  <si>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</si>
  <si>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</si>
  <si>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</si>
  <si>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</si>
  <si>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</si>
  <si>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</si>
  <si>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</si>
  <si>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</si>
  <si>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</si>
  <si>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</si>
  <si>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</si>
  <si>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</si>
  <si>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</si>
  <si>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</si>
  <si>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</si>
  <si>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</si>
  <si>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</si>
  <si>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</si>
  <si>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</si>
  <si>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</si>
  <si>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</si>
  <si>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</si>
  <si>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</si>
  <si>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</si>
  <si>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</si>
  <si>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</si>
  <si>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</si>
  <si>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</si>
  <si>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</si>
  <si>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</si>
  <si>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</si>
  <si>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</si>
  <si>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</si>
  <si>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</si>
  <si>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</si>
  <si>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</si>
  <si>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</si>
  <si>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</si>
  <si>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</si>
  <si>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</si>
  <si>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</si>
  <si>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</si>
  <si>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</si>
  <si>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</si>
  <si>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</si>
  <si>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</si>
  <si>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</si>
  <si>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</si>
  <si>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</si>
  <si>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</si>
  <si>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</si>
  <si>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</si>
  <si>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</si>
  <si>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</si>
  <si>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</si>
  <si>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</si>
  <si>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</si>
  <si>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</si>
  <si>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</si>
  <si>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</si>
  <si>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</si>
  <si>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</si>
  <si>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</si>
  <si>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</si>
  <si>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</si>
  <si>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</si>
  <si>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</si>
  <si>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</si>
  <si>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</si>
  <si>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</si>
  <si>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</si>
  <si>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</si>
  <si>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</si>
  <si>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</si>
  <si>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</si>
  <si>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</si>
  <si>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</si>
  <si>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</si>
  <si>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</si>
  <si>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</si>
  <si>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</si>
  <si>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</si>
  <si>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</si>
  <si>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</si>
  <si>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</si>
  <si>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</si>
  <si>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</si>
  <si>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</si>
  <si>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</si>
  <si>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</si>
  <si>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</si>
  <si>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</si>
  <si>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</si>
  <si>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</si>
  <si>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</si>
  <si>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</si>
  <si>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</si>
  <si>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</si>
  <si>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</si>
  <si>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</si>
  <si>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</si>
  <si>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</si>
  <si>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</si>
  <si>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</si>
  <si>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</si>
  <si>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</si>
  <si>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</si>
  <si>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</si>
  <si>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</si>
  <si>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</si>
  <si>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</si>
  <si>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</si>
  <si>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</si>
  <si>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</si>
  <si>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</si>
  <si>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</si>
  <si>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</si>
  <si>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</si>
  <si>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</si>
  <si>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</si>
  <si>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</si>
  <si>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</si>
  <si>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</si>
  <si>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</si>
  <si>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</si>
  <si>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</si>
  <si>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</si>
  <si>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</si>
  <si>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</si>
  <si>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</si>
  <si>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</si>
  <si>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</si>
  <si>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</si>
  <si>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</si>
  <si>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</si>
  <si>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</si>
  <si>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</si>
  <si>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</si>
  <si>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</si>
  <si>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</si>
  <si>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</si>
  <si>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</si>
  <si>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</si>
  <si>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</si>
  <si>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</si>
  <si>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</si>
  <si>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</si>
  <si>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</si>
  <si>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</si>
  <si>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</si>
  <si>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</si>
  <si>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</si>
  <si>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</si>
  <si>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</si>
  <si>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</si>
  <si>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</si>
  <si>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</si>
  <si>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</si>
  <si>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</si>
  <si>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</si>
  <si>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</si>
  <si>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</si>
  <si>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</si>
  <si>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</si>
  <si>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</si>
  <si>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</si>
  <si>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</si>
  <si>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</si>
  <si>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</si>
  <si>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</si>
  <si>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</si>
  <si>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</si>
  <si>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</si>
  <si>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</si>
  <si>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</si>
  <si>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</si>
  <si>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</si>
  <si>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</si>
  <si>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</si>
  <si>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</si>
  <si>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</si>
  <si>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</si>
  <si>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</si>
  <si>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</si>
  <si>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</si>
  <si>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</si>
  <si>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</si>
  <si>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</si>
  <si>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</si>
  <si>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</si>
  <si>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</si>
  <si>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</si>
  <si>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</si>
  <si>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</si>
  <si>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</si>
  <si>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</si>
  <si>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</si>
  <si>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</si>
  <si>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</si>
  <si>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</si>
  <si>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</si>
  <si>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</si>
  <si>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</si>
  <si>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</si>
  <si>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</si>
  <si>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</si>
  <si>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</si>
  <si>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</si>
  <si>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</si>
  <si>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</si>
  <si>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</si>
  <si>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</si>
  <si>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</si>
  <si>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</si>
  <si>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</si>
  <si>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</si>
  <si>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</si>
  <si>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</si>
  <si>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</si>
  <si>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</si>
  <si>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</si>
  <si>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</si>
  <si>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</si>
  <si>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</si>
  <si>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</si>
  <si>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</si>
  <si>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</si>
  <si>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</si>
  <si>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</si>
  <si>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</si>
  <si>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</si>
  <si>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</si>
  <si>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</si>
  <si>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</si>
  <si>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</si>
  <si>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</si>
  <si>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</si>
  <si>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</si>
  <si>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</si>
  <si>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</si>
  <si>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</si>
  <si>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</si>
  <si>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</si>
  <si>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</si>
  <si>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</si>
  <si>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</si>
  <si>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</si>
  <si>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</si>
  <si>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</si>
  <si>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</si>
  <si>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</si>
  <si>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</si>
  <si>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</si>
  <si>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</si>
  <si>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</si>
  <si>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</si>
  <si>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</si>
  <si>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</si>
  <si>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</si>
  <si>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</si>
  <si>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</si>
  <si>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</si>
  <si>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</si>
  <si>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</si>
  <si>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</si>
  <si>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</si>
  <si>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</si>
  <si>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</si>
  <si>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</si>
  <si>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</si>
  <si>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</si>
  <si>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</si>
  <si>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</si>
  <si>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</si>
  <si>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</si>
  <si>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</si>
  <si>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</si>
  <si>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</si>
  <si>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</si>
  <si>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</si>
  <si>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</si>
  <si>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</si>
  <si>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</si>
  <si>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</si>
  <si>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</si>
  <si>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</si>
  <si>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</si>
  <si>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</si>
  <si>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</si>
  <si>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</si>
  <si>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</si>
  <si>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</si>
  <si>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</si>
  <si>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</si>
  <si>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</si>
  <si>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</si>
  <si>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</si>
  <si>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</si>
  <si>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</si>
  <si>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</si>
  <si>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</si>
  <si>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</si>
  <si>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</si>
  <si>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</si>
  <si>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</si>
  <si>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</si>
  <si>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</si>
  <si>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</si>
  <si>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</si>
  <si>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</si>
  <si>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</si>
  <si>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</si>
  <si>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</si>
  <si>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</si>
  <si>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</si>
  <si>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</si>
  <si>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</si>
  <si>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</si>
  <si>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</si>
  <si>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</si>
  <si>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</si>
  <si>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</si>
  <si>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</si>
  <si>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</si>
  <si>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</si>
  <si>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</si>
  <si>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</si>
  <si>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</si>
  <si>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</si>
  <si>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</si>
  <si>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</si>
  <si>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</si>
  <si>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</si>
  <si>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</si>
  <si>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</si>
  <si>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</si>
  <si>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</si>
  <si>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</si>
  <si>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</si>
  <si>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</si>
  <si>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</si>
  <si>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</si>
  <si>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</si>
  <si>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</si>
  <si>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</si>
  <si>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</si>
  <si>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</si>
  <si>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</si>
  <si>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</si>
  <si>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</si>
  <si>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</si>
  <si>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</si>
  <si>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</si>
  <si>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</si>
  <si>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</si>
  <si>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</si>
  <si>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</si>
  <si>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</si>
  <si>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</si>
  <si>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</si>
  <si>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</si>
  <si>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</si>
  <si>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</si>
  <si>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</si>
  <si>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</si>
  <si>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</si>
  <si>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</si>
  <si>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</si>
  <si>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</si>
  <si>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</si>
  <si>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</si>
  <si>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</si>
  <si>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</si>
  <si>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</si>
  <si>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</si>
  <si>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</si>
  <si>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</si>
  <si>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</si>
  <si>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</si>
  <si>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</si>
  <si>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</si>
  <si>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</si>
  <si>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</si>
  <si>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</si>
  <si>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</si>
  <si>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</si>
  <si>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</si>
  <si>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</si>
  <si>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</si>
  <si>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</si>
  <si>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</si>
  <si>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</si>
  <si>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</si>
  <si>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</si>
  <si>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</si>
  <si>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</si>
  <si>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</si>
  <si>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</si>
  <si>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</si>
  <si>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</si>
  <si>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</si>
  <si>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</si>
  <si>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</si>
  <si>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</si>
  <si>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</si>
  <si>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</si>
  <si>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</si>
  <si>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</si>
  <si>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</si>
  <si>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</si>
  <si>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</si>
  <si>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</si>
  <si>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</si>
  <si>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</si>
  <si>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</si>
  <si>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</si>
  <si>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</si>
  <si>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</si>
  <si>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</si>
  <si>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</si>
  <si>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</si>
  <si>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</si>
  <si>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</si>
  <si>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</si>
  <si>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</si>
  <si>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</si>
  <si>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</si>
  <si>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</si>
  <si>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</si>
  <si>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</si>
  <si>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</si>
  <si>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</si>
  <si>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</si>
  <si>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</si>
  <si>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</si>
  <si>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</si>
  <si>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</si>
  <si>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</si>
  <si>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</si>
  <si>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</si>
  <si>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</si>
  <si>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</si>
  <si>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</si>
  <si>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</si>
  <si>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</si>
  <si>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</si>
  <si>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</si>
  <si>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</si>
  <si>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</si>
  <si>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</si>
  <si>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</si>
  <si>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</si>
  <si>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</si>
  <si>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</si>
  <si>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</si>
  <si>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</si>
  <si>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</si>
  <si>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</si>
  <si>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</si>
  <si>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</si>
  <si>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</si>
  <si>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</si>
  <si>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</si>
  <si>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</si>
  <si>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</si>
  <si>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</si>
  <si>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</si>
  <si>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</si>
  <si>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</si>
  <si>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</si>
  <si>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</si>
  <si>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</si>
  <si>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</si>
  <si>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</si>
  <si>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</si>
  <si>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</si>
  <si>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</si>
  <si>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</si>
  <si>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</si>
  <si>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</si>
  <si>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</si>
  <si>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</si>
  <si>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</si>
  <si>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</si>
  <si>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</si>
  <si>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</si>
  <si>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</si>
  <si>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</si>
  <si>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</si>
  <si>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</si>
  <si>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</si>
  <si>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</si>
  <si>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</si>
  <si>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</si>
  <si>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</si>
  <si>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</si>
  <si>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</si>
  <si>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</si>
  <si>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</si>
  <si>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</si>
  <si>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</si>
  <si>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</si>
  <si>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</si>
  <si>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</si>
  <si>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</si>
  <si>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</si>
  <si>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</si>
  <si>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</si>
  <si>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</si>
  <si>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</si>
  <si>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</si>
  <si>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</si>
  <si>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</si>
  <si>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</si>
  <si>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</si>
  <si>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</si>
  <si>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</si>
  <si>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</si>
  <si>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</si>
  <si>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</si>
  <si>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</si>
  <si>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</si>
  <si>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</si>
  <si>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</si>
  <si>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</si>
  <si>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</si>
  <si>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</si>
  <si>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</si>
  <si>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</si>
  <si>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</si>
  <si>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</si>
  <si>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</si>
  <si>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</si>
  <si>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</si>
  <si>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</si>
  <si>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</si>
  <si>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</si>
  <si>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</si>
  <si>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</si>
  <si>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</si>
  <si>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</si>
  <si>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</si>
  <si>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</si>
  <si>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</si>
  <si>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</si>
  <si>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</si>
  <si>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</si>
  <si>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</si>
  <si>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</si>
  <si>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</si>
  <si>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</si>
  <si>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</si>
  <si>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</si>
  <si>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</si>
  <si>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</si>
  <si>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</si>
  <si>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</si>
  <si>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</si>
  <si>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</si>
  <si>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</si>
  <si>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</si>
  <si>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</si>
  <si>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</si>
  <si>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</si>
  <si>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</si>
  <si>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</si>
  <si>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</si>
  <si>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</si>
  <si>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</si>
  <si>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</si>
  <si>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</si>
  <si>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</si>
  <si>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</si>
  <si>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</si>
  <si>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</si>
  <si>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</si>
  <si>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</si>
  <si>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</si>
  <si>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</si>
  <si>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</si>
  <si>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</si>
  <si>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</si>
  <si>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</si>
  <si>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</si>
  <si>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</si>
  <si>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</si>
  <si>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</si>
  <si>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</si>
  <si>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</si>
  <si>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</si>
  <si>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</si>
  <si>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</si>
  <si>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</si>
  <si>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</si>
  <si>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</si>
  <si>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</si>
  <si>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</si>
  <si>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</si>
  <si>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</si>
  <si>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</si>
  <si>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</si>
  <si>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</si>
  <si>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</si>
  <si>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</si>
  <si>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</si>
  <si>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</si>
  <si>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</si>
  <si>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</si>
  <si>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</si>
  <si>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</si>
  <si>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</si>
  <si>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</si>
  <si>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</si>
  <si>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</si>
  <si>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</si>
  <si>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</si>
  <si>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</si>
  <si>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</si>
  <si>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</si>
  <si>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</si>
  <si>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</si>
  <si>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</si>
  <si>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</si>
  <si>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</si>
  <si>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</si>
  <si>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</si>
  <si>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</si>
  <si>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</si>
  <si>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</si>
  <si>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</si>
  <si>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</si>
  <si>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</si>
  <si>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</si>
  <si>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</si>
  <si>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</si>
  <si>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</si>
  <si>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</si>
  <si>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</si>
  <si>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</si>
  <si>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</si>
  <si>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</si>
  <si>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</si>
  <si>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</si>
  <si>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</si>
  <si>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</si>
  <si>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</si>
  <si>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</si>
  <si>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</si>
  <si>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</si>
  <si>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</si>
  <si>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</si>
  <si>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</si>
  <si>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</si>
  <si>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</si>
  <si>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</si>
  <si>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</si>
  <si>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</si>
  <si>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</si>
  <si>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</si>
  <si>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</si>
  <si>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</si>
  <si>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</si>
  <si>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</si>
  <si>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</si>
  <si>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</si>
  <si>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</si>
  <si>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</si>
  <si>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</si>
  <si>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</si>
  <si>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</si>
  <si>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</si>
  <si>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</si>
  <si>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</si>
  <si>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</si>
  <si>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</si>
  <si>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</si>
  <si>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</si>
  <si>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</si>
  <si>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</si>
  <si>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</si>
  <si>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</si>
  <si>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</si>
  <si>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</si>
  <si>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</si>
  <si>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</si>
  <si>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</si>
  <si>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</si>
  <si>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</si>
  <si>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</si>
  <si>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</si>
  <si>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</si>
  <si>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</si>
  <si>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</si>
  <si>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</si>
  <si>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</si>
  <si>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</si>
  <si>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</si>
  <si>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</si>
  <si>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</si>
  <si>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</si>
  <si>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</si>
  <si>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</si>
  <si>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</si>
  <si>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</si>
  <si>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</si>
  <si>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</si>
  <si>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</si>
  <si>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</si>
  <si>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</si>
  <si>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</si>
  <si>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</si>
  <si>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</si>
  <si>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</si>
  <si>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</si>
  <si>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</si>
  <si>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</si>
  <si>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</si>
  <si>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</si>
  <si>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</si>
  <si>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</si>
  <si>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</si>
  <si>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</si>
  <si>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</si>
  <si>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</si>
  <si>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</si>
  <si>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</si>
  <si>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</si>
  <si>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</si>
  <si>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</si>
  <si>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</si>
  <si>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</si>
  <si>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</si>
  <si>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</si>
  <si>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</si>
  <si>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</si>
  <si>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</si>
  <si>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</si>
  <si>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</si>
  <si>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</si>
  <si>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</si>
  <si>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</si>
  <si>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</si>
  <si>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</si>
  <si>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</si>
  <si>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</si>
  <si>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</si>
  <si>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</si>
  <si>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</si>
  <si>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</si>
  <si>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</si>
  <si>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</si>
  <si>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</si>
  <si>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</si>
  <si>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</si>
  <si>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</si>
  <si>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</si>
  <si>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</si>
  <si>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</si>
  <si>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</si>
  <si>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</si>
  <si>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</si>
  <si>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</si>
  <si>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</si>
  <si>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</si>
  <si>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</si>
  <si>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</si>
  <si>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</si>
  <si>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</si>
  <si>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</si>
  <si>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</si>
  <si>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</si>
  <si>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</si>
  <si>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</si>
  <si>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</si>
  <si>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</si>
  <si>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</si>
  <si>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</si>
  <si>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</si>
  <si>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</si>
  <si>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</si>
  <si>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</si>
  <si>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</si>
  <si>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</si>
  <si>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</si>
  <si>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</si>
  <si>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</si>
  <si>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</si>
  <si>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</si>
  <si>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</si>
  <si>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</si>
  <si>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</si>
  <si>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</si>
  <si>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</si>
  <si>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</si>
  <si>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</si>
  <si>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</si>
  <si>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</si>
  <si>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</si>
  <si>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</si>
  <si>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</si>
  <si>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</si>
  <si>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</si>
  <si>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</si>
  <si>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</si>
  <si>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</si>
  <si>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</si>
  <si>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</si>
  <si>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</si>
  <si>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</si>
  <si>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</si>
  <si>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</si>
  <si>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</si>
  <si>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</si>
  <si>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</si>
  <si>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</si>
  <si>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</si>
  <si>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</si>
  <si>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</si>
  <si>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</si>
  <si>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</si>
  <si>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</si>
  <si>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</si>
  <si>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</si>
  <si>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</si>
  <si>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</si>
  <si>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</si>
  <si>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</si>
  <si>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</si>
  <si>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</si>
  <si>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</si>
  <si>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</si>
  <si>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</si>
  <si>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</si>
  <si>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</si>
  <si>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</si>
  <si>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</si>
  <si>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</si>
  <si>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</si>
  <si>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</si>
  <si>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</si>
  <si>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</si>
  <si>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</si>
  <si>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</si>
  <si>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</si>
  <si>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</si>
  <si>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</si>
  <si>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</si>
  <si>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</si>
  <si>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</si>
  <si>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</si>
  <si>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</si>
  <si>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</si>
  <si>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</si>
  <si>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</si>
  <si>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</si>
  <si>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</si>
  <si>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</si>
  <si>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</si>
  <si>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</si>
  <si>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</si>
  <si>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</si>
  <si>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</si>
  <si>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</si>
  <si>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</si>
  <si>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</si>
  <si>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</si>
  <si>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</si>
  <si>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</si>
  <si>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</si>
  <si>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</si>
  <si>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</si>
  <si>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</si>
  <si>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</si>
  <si>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</si>
  <si>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</si>
  <si>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</si>
  <si>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</si>
  <si>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</si>
  <si>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</si>
  <si>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</si>
  <si>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</si>
  <si>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</si>
  <si>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</si>
  <si>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</si>
  <si>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</si>
  <si>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</si>
  <si>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</si>
  <si>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</si>
  <si>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</si>
  <si>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</si>
  <si>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</si>
  <si>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</si>
  <si>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</si>
  <si>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</si>
  <si>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</si>
  <si>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</si>
  <si>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</si>
  <si>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</si>
  <si>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</si>
  <si>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</si>
  <si>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</si>
  <si>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</si>
  <si>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</si>
  <si>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</si>
  <si>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</si>
  <si>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</si>
  <si>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</si>
  <si>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</si>
  <si>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</si>
  <si>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</si>
  <si>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</si>
  <si>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</si>
  <si>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</si>
  <si>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</si>
  <si>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</si>
  <si>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</si>
  <si>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</si>
  <si>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</si>
  <si>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</si>
  <si>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</si>
  <si>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</si>
  <si>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</si>
  <si>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</si>
  <si>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</si>
  <si>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</si>
  <si>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</si>
  <si>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</si>
  <si>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</si>
  <si>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</si>
  <si>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</si>
  <si>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</si>
  <si>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</si>
  <si>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</si>
  <si>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</si>
  <si>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</si>
  <si>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</si>
  <si>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</si>
  <si>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</si>
  <si>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</si>
  <si>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</si>
  <si>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</si>
  <si>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</si>
  <si>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</si>
  <si>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</si>
  <si>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</si>
  <si>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</si>
  <si>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</si>
  <si>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</si>
  <si>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</si>
  <si>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</si>
  <si>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</si>
  <si>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</si>
  <si>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</si>
  <si>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</si>
  <si>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</si>
  <si>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</si>
  <si>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</si>
  <si>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</si>
  <si>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</si>
  <si>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</si>
  <si>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</si>
  <si>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</si>
  <si>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</si>
  <si>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</si>
  <si>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</si>
  <si>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</si>
  <si>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</si>
  <si>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</si>
  <si>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</si>
  <si>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</si>
  <si>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</si>
  <si>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</si>
  <si>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</si>
  <si>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</si>
  <si>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</si>
  <si>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</si>
  <si>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</si>
  <si>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</si>
  <si>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</si>
  <si>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</si>
  <si>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</si>
  <si>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</si>
  <si>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</si>
  <si>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</si>
  <si>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</si>
  <si>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</si>
  <si>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</si>
  <si>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</si>
  <si>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</si>
  <si>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</si>
  <si>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</si>
  <si>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</si>
  <si>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</si>
  <si>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</si>
  <si>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</si>
  <si>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</si>
  <si>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</si>
  <si>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</si>
  <si>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</si>
  <si>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</si>
  <si>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</si>
  <si>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</si>
  <si>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</si>
  <si>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</si>
  <si>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</si>
  <si>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</si>
  <si>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</si>
  <si>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</si>
  <si>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</si>
  <si>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</si>
  <si>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</si>
  <si>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</si>
  <si>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</si>
  <si>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</si>
  <si>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</si>
  <si>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</si>
  <si>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</si>
  <si>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</si>
  <si>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</si>
  <si>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</si>
  <si>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</si>
  <si>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</si>
  <si>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</si>
  <si>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</si>
  <si>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</si>
  <si>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</si>
  <si>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</si>
  <si>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</si>
  <si>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</si>
  <si>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</si>
  <si>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</si>
  <si>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</si>
  <si>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</si>
  <si>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</si>
  <si>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</si>
  <si>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</si>
  <si>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</si>
  <si>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</si>
  <si>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</si>
  <si>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</si>
  <si>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</si>
  <si>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</si>
  <si>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</si>
  <si>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</si>
  <si>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</si>
  <si>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</si>
  <si>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</si>
  <si>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</si>
  <si>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</si>
  <si>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</si>
  <si>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</si>
  <si>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</si>
  <si>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</si>
  <si>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</si>
  <si>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</si>
  <si>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</si>
  <si>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</si>
  <si>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</si>
  <si>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</si>
  <si>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</si>
  <si>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</si>
  <si>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</si>
  <si>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</si>
  <si>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</si>
  <si>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</si>
  <si>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</si>
  <si>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</si>
  <si>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</si>
  <si>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</si>
  <si>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</si>
  <si>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</si>
  <si>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</si>
  <si>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</si>
  <si>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</si>
  <si>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</si>
  <si>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</si>
  <si>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</si>
  <si>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</si>
  <si>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</si>
  <si>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</si>
  <si>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</si>
  <si>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</si>
  <si>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</si>
  <si>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</si>
  <si>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</si>
  <si>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</si>
  <si>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</si>
  <si>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</si>
  <si>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</si>
  <si>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</si>
  <si>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</si>
  <si>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</si>
  <si>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</si>
  <si>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</si>
  <si>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</si>
  <si>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</si>
  <si>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</si>
  <si>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</si>
  <si>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</si>
  <si>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</si>
  <si>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</si>
  <si>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</si>
  <si>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</si>
  <si>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</si>
  <si>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</si>
  <si>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</si>
  <si>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</si>
  <si>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</si>
  <si>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</si>
  <si>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</si>
  <si>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</si>
  <si>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</si>
  <si>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</si>
  <si>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</si>
  <si>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</si>
  <si>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</si>
  <si>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</si>
  <si>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</si>
  <si>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</si>
  <si>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</si>
  <si>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</si>
  <si>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</si>
  <si>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</si>
  <si>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</si>
  <si>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</si>
  <si>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</si>
  <si>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</si>
  <si>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</si>
  <si>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</si>
  <si>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</si>
  <si>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</si>
  <si>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</si>
  <si>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</si>
  <si>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</si>
  <si>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</si>
  <si>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</si>
  <si>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</si>
  <si>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</si>
  <si>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</si>
  <si>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</si>
  <si>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</si>
  <si>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</si>
  <si>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</si>
  <si>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</si>
  <si>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</si>
  <si>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</si>
  <si>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</si>
  <si>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</si>
  <si>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</si>
  <si>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</si>
  <si>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</si>
  <si>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</si>
  <si>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</si>
  <si>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</si>
  <si>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</si>
  <si>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</si>
  <si>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</si>
  <si>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</si>
  <si>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</si>
  <si>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</si>
  <si>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</si>
  <si>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</si>
  <si>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</si>
  <si>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</si>
  <si>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</si>
  <si>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</si>
  <si>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</si>
  <si>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</si>
  <si>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</si>
  <si>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</si>
  <si>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</si>
  <si>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</si>
  <si>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</si>
  <si>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</si>
  <si>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</si>
  <si>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</si>
  <si>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</si>
  <si>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</si>
  <si>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</si>
  <si>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</si>
  <si>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</si>
  <si>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</si>
  <si>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</si>
  <si>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</si>
  <si>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</si>
  <si>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</si>
  <si>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</si>
  <si>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</si>
  <si>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</si>
  <si>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</si>
  <si>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</si>
  <si>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</si>
  <si>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</si>
  <si>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</si>
  <si>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</si>
  <si>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</si>
  <si>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</si>
  <si>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</si>
  <si>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</si>
  <si>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</si>
  <si>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</si>
  <si>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</si>
  <si>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</si>
  <si>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</si>
  <si>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</si>
  <si>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</si>
  <si>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</si>
  <si>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</si>
  <si>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</si>
  <si>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</si>
  <si>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</si>
  <si>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</si>
  <si>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</si>
  <si>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</si>
  <si>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</si>
  <si>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</si>
  <si>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</si>
  <si>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</si>
  <si>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</si>
  <si>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</si>
  <si>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</si>
  <si>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</si>
  <si>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</si>
  <si>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</si>
  <si>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</si>
  <si>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</si>
  <si>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</si>
  <si>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</si>
  <si>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</si>
  <si>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</si>
  <si>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</si>
  <si>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</si>
  <si>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</si>
  <si>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</si>
  <si>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</si>
  <si>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</si>
  <si>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</si>
  <si>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</si>
  <si>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</si>
  <si>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</si>
  <si>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</si>
  <si>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</si>
  <si>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</si>
  <si>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</si>
  <si>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</si>
  <si>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</si>
  <si>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</si>
  <si>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</si>
  <si>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</si>
  <si>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</si>
  <si>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</si>
  <si>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</si>
  <si>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</si>
  <si>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</si>
  <si>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</si>
  <si>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</si>
  <si>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</si>
  <si>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</si>
  <si>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</si>
  <si>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</si>
  <si>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</si>
  <si>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</si>
  <si>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</si>
  <si>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</si>
  <si>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</si>
  <si>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</si>
  <si>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</si>
  <si>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</si>
  <si>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</si>
  <si>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</si>
  <si>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</si>
  <si>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</si>
  <si>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</si>
  <si>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</si>
  <si>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</si>
  <si>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</si>
  <si>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</si>
  <si>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</si>
  <si>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</si>
  <si>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</si>
  <si>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</si>
  <si>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</si>
  <si>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</si>
  <si>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</si>
  <si>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</si>
  <si>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</si>
  <si>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</si>
  <si>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</si>
  <si>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</si>
  <si>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</si>
  <si>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</si>
  <si>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</si>
  <si>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</si>
  <si>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</si>
  <si>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</si>
  <si>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</si>
  <si>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</si>
  <si>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</si>
  <si>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</si>
  <si>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</si>
  <si>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</si>
  <si>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</si>
  <si>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</si>
  <si>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</si>
  <si>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</si>
  <si>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</si>
  <si>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</si>
  <si>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</si>
  <si>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</si>
  <si>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</si>
  <si>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</si>
  <si>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</si>
  <si>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</si>
  <si>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</si>
  <si>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</si>
  <si>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</si>
  <si>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</si>
  <si>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</si>
  <si>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</si>
  <si>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</si>
  <si>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</si>
  <si>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</si>
  <si>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</si>
  <si>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</si>
  <si>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</si>
  <si>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</si>
  <si>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</si>
  <si>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</si>
  <si>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</si>
  <si>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</si>
  <si>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</si>
  <si>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</si>
  <si>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</si>
  <si>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</si>
  <si>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</si>
  <si>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</si>
  <si>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</si>
  <si>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</si>
  <si>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</si>
  <si>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</si>
  <si>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</si>
  <si>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</si>
  <si>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</si>
  <si>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</si>
  <si>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</si>
  <si>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</si>
  <si>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</si>
  <si>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</si>
  <si>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</si>
  <si>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</si>
  <si>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</si>
  <si>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</si>
  <si>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</si>
  <si>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</si>
  <si>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</si>
  <si>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</si>
  <si>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</si>
  <si>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</si>
  <si>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</si>
  <si>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</si>
  <si>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</si>
  <si>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</si>
  <si>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</si>
  <si>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</si>
  <si>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</si>
  <si>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</si>
  <si>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</si>
  <si>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</si>
  <si>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</si>
  <si>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</si>
  <si>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</si>
  <si>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</si>
  <si>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</si>
  <si>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</si>
  <si>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</si>
  <si>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</si>
  <si>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</si>
  <si>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</si>
  <si>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</si>
  <si>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</si>
  <si>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</si>
  <si>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</si>
  <si>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</si>
  <si>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</si>
  <si>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</si>
  <si>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</si>
  <si>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</si>
  <si>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</si>
  <si>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</si>
  <si>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</si>
  <si>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</si>
  <si>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</si>
  <si>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</si>
  <si>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</si>
  <si>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</si>
  <si>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</si>
  <si>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</si>
  <si>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</si>
  <si>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</si>
  <si>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</si>
  <si>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</si>
  <si>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</si>
  <si>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</si>
  <si>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</si>
  <si>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</si>
  <si>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</si>
  <si>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</si>
  <si>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</si>
  <si>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</si>
  <si>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</si>
  <si>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</si>
  <si>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</si>
  <si>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</si>
  <si>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</si>
  <si>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</si>
  <si>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</si>
  <si>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</si>
  <si>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</si>
  <si>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</si>
  <si>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</si>
  <si>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</si>
  <si>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</si>
  <si>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</si>
  <si>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</si>
  <si>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</si>
  <si>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</si>
  <si>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</si>
  <si>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</si>
  <si>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</si>
  <si>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</si>
  <si>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</si>
  <si>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</si>
  <si>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</si>
  <si>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</si>
  <si>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</si>
  <si>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</si>
  <si>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</si>
  <si>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</si>
  <si>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</si>
  <si>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</si>
  <si>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</si>
  <si>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</si>
  <si>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</si>
  <si>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</si>
  <si>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</si>
  <si>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</si>
  <si>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</si>
  <si>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</si>
  <si>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</si>
  <si>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</si>
  <si>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</si>
  <si>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</si>
  <si>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</si>
  <si>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</si>
  <si>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</si>
  <si>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</si>
  <si>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</si>
  <si>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</si>
  <si>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</si>
  <si>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</si>
  <si>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</si>
  <si>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</si>
  <si>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</si>
  <si>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</si>
  <si>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</si>
  <si>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</si>
  <si>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</si>
  <si>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</si>
  <si>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</si>
  <si>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</si>
  <si>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</si>
  <si>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</si>
  <si>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</si>
  <si>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</si>
  <si>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</si>
  <si>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</si>
  <si>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</si>
  <si>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</si>
  <si>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</si>
  <si>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</si>
  <si>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</si>
  <si>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</si>
  <si>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</si>
  <si>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</si>
  <si>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</si>
  <si>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</si>
  <si>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</si>
  <si>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</si>
  <si>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</si>
  <si>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</si>
  <si>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</si>
  <si>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</si>
  <si>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</si>
  <si>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</si>
  <si>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</si>
  <si>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</si>
  <si>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</si>
  <si>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</si>
  <si>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</si>
  <si>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</si>
  <si>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</si>
  <si>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</si>
  <si>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</si>
  <si>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</si>
  <si>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</si>
  <si>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</si>
  <si>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</si>
  <si>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</si>
  <si>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</si>
  <si>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</si>
  <si>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</si>
  <si>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</si>
  <si>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</si>
  <si>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</si>
  <si>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</si>
  <si>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</si>
  <si>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</si>
  <si>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</si>
  <si>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</si>
  <si>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</si>
  <si>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</si>
  <si>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</si>
  <si>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</si>
  <si>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</si>
  <si>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</si>
  <si>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</si>
  <si>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</si>
  <si>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</si>
  <si>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</si>
  <si>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</si>
  <si>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</si>
  <si>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</si>
  <si>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</si>
  <si>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</si>
  <si>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</si>
  <si>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</si>
  <si>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</si>
  <si>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</si>
  <si>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</si>
  <si>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</si>
  <si>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</si>
  <si>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</si>
  <si>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</si>
  <si>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</si>
  <si>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</si>
  <si>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</si>
  <si>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</si>
  <si>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</si>
  <si>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</si>
  <si>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</si>
  <si>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</si>
  <si>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</si>
  <si>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</si>
  <si>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</si>
  <si>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</si>
  <si>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</si>
  <si>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</si>
  <si>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</si>
  <si>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</si>
  <si>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</si>
  <si>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</si>
  <si>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</si>
  <si>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</si>
  <si>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</si>
  <si>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</si>
  <si>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</si>
  <si>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</si>
  <si>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</si>
  <si>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</si>
  <si>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</si>
  <si>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</si>
  <si>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</si>
  <si>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</si>
  <si>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</si>
  <si>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</si>
  <si>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</si>
  <si>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</si>
  <si>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</si>
  <si>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</si>
  <si>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</si>
  <si>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</si>
  <si>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</si>
  <si>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</si>
  <si>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</si>
  <si>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</si>
  <si>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</si>
  <si>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</si>
  <si>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</si>
  <si>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</si>
  <si>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</si>
  <si>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</si>
  <si>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</si>
  <si>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</si>
  <si>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</si>
  <si>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</si>
  <si>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</si>
  <si>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</si>
  <si>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</si>
  <si>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</si>
  <si>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</si>
  <si>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</si>
  <si>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</si>
  <si>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</si>
  <si>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</si>
  <si>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</si>
  <si>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</si>
  <si>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</si>
  <si>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</si>
  <si>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</si>
  <si>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</si>
  <si>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</si>
  <si>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</si>
  <si>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</si>
  <si>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</si>
  <si>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</si>
  <si>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</si>
  <si>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</si>
  <si>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</si>
  <si>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</si>
  <si>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</si>
  <si>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</si>
  <si>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</si>
  <si>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</si>
  <si>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</si>
  <si>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</si>
  <si>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</si>
  <si>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</si>
  <si>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</si>
  <si>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</si>
  <si>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</si>
  <si>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</si>
  <si>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</si>
  <si>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</si>
  <si>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</si>
  <si>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</si>
  <si>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</si>
  <si>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</si>
  <si>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</si>
  <si>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</si>
  <si>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</si>
  <si>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</si>
  <si>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</si>
  <si>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</si>
  <si>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</si>
  <si>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</si>
  <si>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</si>
  <si>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</si>
  <si>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</si>
  <si>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</si>
  <si>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</si>
  <si>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</si>
  <si>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</si>
  <si>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</si>
  <si>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</si>
  <si>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</si>
  <si>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</si>
  <si>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</si>
  <si>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</si>
  <si>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</si>
  <si>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</si>
  <si>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</si>
  <si>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</si>
  <si>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</si>
  <si>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</si>
  <si>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</si>
  <si>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</si>
  <si>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</si>
  <si>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</si>
  <si>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</si>
  <si>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</si>
  <si>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</si>
  <si>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</si>
  <si>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</si>
  <si>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</si>
  <si>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</si>
  <si>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</si>
  <si>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</si>
  <si>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</si>
  <si>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</si>
  <si>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</si>
  <si>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</si>
  <si>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</si>
  <si>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</si>
  <si>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</si>
  <si>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</si>
  <si>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</si>
  <si>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</si>
  <si>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</si>
  <si>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</si>
  <si>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</si>
  <si>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</si>
  <si>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</si>
  <si>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</si>
  <si>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</si>
  <si>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</si>
  <si>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</si>
  <si>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</si>
  <si>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</si>
  <si>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</si>
  <si>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</si>
  <si>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</si>
  <si>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</si>
  <si>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</si>
  <si>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</si>
  <si>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</si>
  <si>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</si>
  <si>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</si>
  <si>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</si>
  <si>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</si>
  <si>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</si>
  <si>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</si>
  <si>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</si>
  <si>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</si>
  <si>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</si>
  <si>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</si>
  <si>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</si>
  <si>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</si>
  <si>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</si>
  <si>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</si>
  <si>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</si>
  <si>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</si>
  <si>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</si>
  <si>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</si>
  <si>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</si>
  <si>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</si>
  <si>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</si>
  <si>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</si>
  <si>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</si>
  <si>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</si>
  <si>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</si>
  <si>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</si>
  <si>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</si>
  <si>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</si>
  <si>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</si>
  <si>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</si>
  <si>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</si>
  <si>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</si>
  <si>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</si>
  <si>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</si>
  <si>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</si>
  <si>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</si>
  <si>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</si>
  <si>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</si>
  <si>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</si>
  <si>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</si>
  <si>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</si>
  <si>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</si>
  <si>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</si>
  <si>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</si>
  <si>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</si>
  <si>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</si>
  <si>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</si>
  <si>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</si>
  <si>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</si>
  <si>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</si>
  <si>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</si>
  <si>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</si>
  <si>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</si>
  <si>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</si>
  <si>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</si>
  <si>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</si>
  <si>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</si>
  <si>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</si>
  <si>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</si>
  <si>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</si>
  <si>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</si>
  <si>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</si>
  <si>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</si>
  <si>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</si>
  <si>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</si>
  <si>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</si>
  <si>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</si>
  <si>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</si>
  <si>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</si>
  <si>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</si>
  <si>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</si>
  <si>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</si>
  <si>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</si>
  <si>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</si>
  <si>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</si>
  <si>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</si>
  <si>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</si>
  <si>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</si>
  <si>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</si>
  <si>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</si>
  <si>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</si>
  <si>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</si>
  <si>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</si>
  <si>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</si>
  <si>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</si>
  <si>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</si>
  <si>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</si>
  <si>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</si>
  <si>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</si>
  <si>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</si>
  <si>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</si>
  <si>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</si>
  <si>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</si>
  <si>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</si>
  <si>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</si>
  <si>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</si>
  <si>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</si>
  <si>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</si>
  <si>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</si>
  <si>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</si>
  <si>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</si>
  <si>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</si>
  <si>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</si>
  <si>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</si>
  <si>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</si>
  <si>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</si>
  <si>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</si>
  <si>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</si>
  <si>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</si>
  <si>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</si>
  <si>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</si>
  <si>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</si>
  <si>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</si>
  <si>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</si>
  <si>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</si>
  <si>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</si>
  <si>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</si>
  <si>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</si>
  <si>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</si>
  <si>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</si>
  <si>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</si>
  <si>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</si>
  <si>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</si>
  <si>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</si>
  <si>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</si>
  <si>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</si>
  <si>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</si>
  <si>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</si>
  <si>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</si>
  <si>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</si>
  <si>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</si>
  <si>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</si>
  <si>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</si>
  <si>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</si>
  <si>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</si>
  <si>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</si>
  <si>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</si>
  <si>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</si>
  <si>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</si>
  <si>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</si>
  <si>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</si>
  <si>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</si>
  <si>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</si>
  <si>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</si>
  <si>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</si>
  <si>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</si>
  <si>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</si>
  <si>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</si>
  <si>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</si>
  <si>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</si>
  <si>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</si>
  <si>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</si>
  <si>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</si>
  <si>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</si>
  <si>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</si>
  <si>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</si>
  <si>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</si>
  <si>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</si>
  <si>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</si>
  <si>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</si>
  <si>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</si>
  <si>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</si>
  <si>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</si>
  <si>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</si>
  <si>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</si>
  <si>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</si>
  <si>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</si>
  <si>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</si>
  <si>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</si>
  <si>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</si>
  <si>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</si>
  <si>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</si>
  <si>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</si>
  <si>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</si>
  <si>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</si>
  <si>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</si>
  <si>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</si>
  <si>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</si>
  <si>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</si>
  <si>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</si>
  <si>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</si>
  <si>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</si>
  <si>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</si>
  <si>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</si>
  <si>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</si>
  <si>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</si>
  <si>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</si>
  <si>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</si>
  <si>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</si>
  <si>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</si>
  <si>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</si>
  <si>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</si>
  <si>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</si>
  <si>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</si>
  <si>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</si>
  <si>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</si>
  <si>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</si>
  <si>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</si>
  <si>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</si>
  <si>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</si>
  <si>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</si>
  <si>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</si>
  <si>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</si>
  <si>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</si>
  <si>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</si>
  <si>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</si>
  <si>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</si>
  <si>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</si>
  <si>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</si>
  <si>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</si>
  <si>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</si>
  <si>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</si>
  <si>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</si>
  <si>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</si>
  <si>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</si>
  <si>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</si>
  <si>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</si>
  <si>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</si>
  <si>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</si>
  <si>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</si>
  <si>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</si>
  <si>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</si>
  <si>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</si>
  <si>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</si>
  <si>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</si>
  <si>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</si>
  <si>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</si>
  <si>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</si>
  <si>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</si>
  <si>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</si>
  <si>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</si>
  <si>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</si>
  <si>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</si>
  <si>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</si>
  <si>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</si>
  <si>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</si>
  <si>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</si>
  <si>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</si>
  <si>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</si>
  <si>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</si>
  <si>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</si>
  <si>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</si>
  <si>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</si>
  <si>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</si>
  <si>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</si>
  <si>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</si>
  <si>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</si>
  <si>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</si>
  <si>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</si>
  <si>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</si>
  <si>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</si>
  <si>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</si>
  <si>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</si>
  <si>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</si>
  <si>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</si>
  <si>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</si>
  <si>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</si>
  <si>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</si>
  <si>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</si>
  <si>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</si>
  <si>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</si>
  <si>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</si>
  <si>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</si>
  <si>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</si>
  <si>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</si>
  <si>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</si>
  <si>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</si>
  <si>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</si>
  <si>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</si>
  <si>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</si>
  <si>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</si>
  <si>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</si>
  <si>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</si>
  <si>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</si>
  <si>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</si>
  <si>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</si>
  <si>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</si>
  <si>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</si>
  <si>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</si>
  <si>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</si>
  <si>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</si>
  <si>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</si>
  <si>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</si>
  <si>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</si>
  <si>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</si>
  <si>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</si>
  <si>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</si>
  <si>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</si>
  <si>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</si>
  <si>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</si>
  <si>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</si>
  <si>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</si>
  <si>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</si>
  <si>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</si>
  <si>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</si>
  <si>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</si>
  <si>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</si>
  <si>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</si>
  <si>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</si>
  <si>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</si>
  <si>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</si>
  <si>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</si>
  <si>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</si>
  <si>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</si>
  <si>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</si>
  <si>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</si>
  <si>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</si>
  <si>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</si>
  <si>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</si>
  <si>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</si>
  <si>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</si>
  <si>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</si>
  <si>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</si>
  <si>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</si>
  <si>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</si>
  <si>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</si>
  <si>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</si>
  <si>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</si>
  <si>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</si>
  <si>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</si>
  <si>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</si>
  <si>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</si>
  <si>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</si>
  <si>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</si>
  <si>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</si>
  <si>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</si>
  <si>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</si>
  <si>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</si>
  <si>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</si>
  <si>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</si>
  <si>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</si>
  <si>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</si>
  <si>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</si>
  <si>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</si>
  <si>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</si>
  <si>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</si>
  <si>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</si>
  <si>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</si>
  <si>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</si>
  <si>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</si>
  <si>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</si>
  <si>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</si>
  <si>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</si>
  <si>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</si>
  <si>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</si>
  <si>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</si>
  <si>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</si>
  <si>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</si>
  <si>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</si>
  <si>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</si>
  <si>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</si>
  <si>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</si>
  <si>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</si>
  <si>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</si>
  <si>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</si>
  <si>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</si>
  <si>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</si>
  <si>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</si>
  <si>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</si>
  <si>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</si>
  <si>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</si>
  <si>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</si>
  <si>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</si>
  <si>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</si>
  <si>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</si>
  <si>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</si>
  <si>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</si>
  <si>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</si>
  <si>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</si>
  <si>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</si>
  <si>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</si>
  <si>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</si>
  <si>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</si>
  <si>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</si>
  <si>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</si>
  <si>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</si>
  <si>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</si>
  <si>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</si>
  <si>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</si>
  <si>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</si>
  <si>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</si>
  <si>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</si>
  <si>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</si>
  <si>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</si>
  <si>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</si>
  <si>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</si>
  <si>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</si>
  <si>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</si>
  <si>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</si>
  <si>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</si>
  <si>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</si>
  <si>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</si>
  <si>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</si>
  <si>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</si>
  <si>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</si>
  <si>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</si>
  <si>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</si>
  <si>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</si>
  <si>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</si>
  <si>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</si>
  <si>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</si>
  <si>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</si>
  <si>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</si>
  <si>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</si>
  <si>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</si>
  <si>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</si>
  <si>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</si>
  <si>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</si>
  <si>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</si>
  <si>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</si>
  <si>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</si>
  <si>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</si>
  <si>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</si>
  <si>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</si>
  <si>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</si>
  <si>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</si>
  <si>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</si>
  <si>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</si>
  <si>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</si>
  <si>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</si>
  <si>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</si>
  <si>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</si>
  <si>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</si>
  <si>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</si>
  <si>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</si>
  <si>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</si>
  <si>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</si>
  <si>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</si>
  <si>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</si>
  <si>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</si>
  <si>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</si>
  <si>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</si>
  <si>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</si>
  <si>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</si>
  <si>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</si>
  <si>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</si>
  <si>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</si>
  <si>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</si>
  <si>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</si>
  <si>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</si>
  <si>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</si>
  <si>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</si>
  <si>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</si>
  <si>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</si>
  <si>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</si>
  <si>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</si>
  <si>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</si>
  <si>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</si>
  <si>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</si>
  <si>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</si>
  <si>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</si>
  <si>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</si>
  <si>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</si>
  <si>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</si>
  <si>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</si>
  <si>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</si>
  <si>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</si>
  <si>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</si>
  <si>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</si>
  <si>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</si>
  <si>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</si>
  <si>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</si>
  <si>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</si>
  <si>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</si>
  <si>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</si>
  <si>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</si>
  <si>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</si>
  <si>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</si>
  <si>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</si>
  <si>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</si>
  <si>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</si>
  <si>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</si>
  <si>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</si>
  <si>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</si>
  <si>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</si>
  <si>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</si>
  <si>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</si>
  <si>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</si>
  <si>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</si>
  <si>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</si>
  <si>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</si>
  <si>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</si>
  <si>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</si>
  <si>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</si>
  <si>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</si>
  <si>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</si>
  <si>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</si>
  <si>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</si>
  <si>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</si>
  <si>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</si>
  <si>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</si>
  <si>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</si>
  <si>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</si>
  <si>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</si>
  <si>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</si>
  <si>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</si>
  <si>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</si>
  <si>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</si>
  <si>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</si>
  <si>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</si>
  <si>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</si>
  <si>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</si>
  <si>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</si>
  <si>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</si>
  <si>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</si>
  <si>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</si>
  <si>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</si>
  <si>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</si>
  <si>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</si>
  <si>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</si>
  <si>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</si>
  <si>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</si>
  <si>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</si>
  <si>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</si>
  <si>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</si>
  <si>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</si>
  <si>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</si>
  <si>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</si>
  <si>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</si>
  <si>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</si>
  <si>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</si>
  <si>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</si>
  <si>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</si>
  <si>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</si>
  <si>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</si>
  <si>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</si>
  <si>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</si>
  <si>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</si>
  <si>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</si>
  <si>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</si>
  <si>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</si>
  <si>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</si>
  <si>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</si>
  <si>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</si>
  <si>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</si>
  <si>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</si>
  <si>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</si>
  <si>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</si>
  <si>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</si>
  <si>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</si>
  <si>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</si>
  <si>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</si>
  <si>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</si>
  <si>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</si>
  <si>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</si>
  <si>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</si>
  <si>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</si>
  <si>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</si>
  <si>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</si>
  <si>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</si>
  <si>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</si>
  <si>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</si>
  <si>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</si>
  <si>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</si>
  <si>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</si>
  <si>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</si>
  <si>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</si>
  <si>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</si>
  <si>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</si>
  <si>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</si>
  <si>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</si>
  <si>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</si>
  <si>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</si>
  <si>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</si>
  <si>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</si>
  <si>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</si>
  <si>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</si>
  <si>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</si>
  <si>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</si>
  <si>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</si>
  <si>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</si>
  <si>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</si>
  <si>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</si>
  <si>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</si>
  <si>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</si>
  <si>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</si>
  <si>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</si>
  <si>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</si>
  <si>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</si>
  <si>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</si>
  <si>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</si>
  <si>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</si>
  <si>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</si>
  <si>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</si>
  <si>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</si>
  <si>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</si>
  <si>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</si>
  <si>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</si>
  <si>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</si>
  <si>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</si>
  <si>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</si>
  <si>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</si>
  <si>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</si>
  <si>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</si>
  <si>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</si>
  <si>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</si>
  <si>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</si>
  <si>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</si>
  <si>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</si>
  <si>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</si>
  <si>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</si>
  <si>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</si>
  <si>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</si>
  <si>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</si>
  <si>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</si>
  <si>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</si>
  <si>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</si>
  <si>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</si>
  <si>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</si>
  <si>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</si>
  <si>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</si>
  <si>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</si>
  <si>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</si>
  <si>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</si>
  <si>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</si>
  <si>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</si>
  <si>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</si>
  <si>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</si>
  <si>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</si>
  <si>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</si>
  <si>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</si>
  <si>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</si>
  <si>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</si>
  <si>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</si>
  <si>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</si>
  <si>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</si>
  <si>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</si>
  <si>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</si>
  <si>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</si>
  <si>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</si>
  <si>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</si>
  <si>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</si>
  <si>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</si>
  <si>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</si>
  <si>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</si>
  <si>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</si>
  <si>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</si>
  <si>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</si>
  <si>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</si>
  <si>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</si>
  <si>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</si>
  <si>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</si>
  <si>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</si>
  <si>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</si>
  <si>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</si>
  <si>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</si>
  <si>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</si>
  <si>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</si>
  <si>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</si>
  <si>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</si>
  <si>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</si>
  <si>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</si>
  <si>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</si>
  <si>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</si>
  <si>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</si>
  <si>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</si>
  <si>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</si>
  <si>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</si>
  <si>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</si>
  <si>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</si>
  <si>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</si>
  <si>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</si>
  <si>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</si>
  <si>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</si>
  <si>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</si>
  <si>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</si>
  <si>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</si>
  <si>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</si>
  <si>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</si>
  <si>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</si>
  <si>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</si>
  <si>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</si>
  <si>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</si>
  <si>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</si>
  <si>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</si>
  <si>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</si>
  <si>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</si>
  <si>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</si>
  <si>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</si>
  <si>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</si>
  <si>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</si>
  <si>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</si>
  <si>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</si>
  <si>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</si>
  <si>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</si>
  <si>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</si>
  <si>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</si>
  <si>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</si>
  <si>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</si>
  <si>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</si>
  <si>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</si>
  <si>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</si>
  <si>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</si>
  <si>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</si>
  <si>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</si>
  <si>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</si>
  <si>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</si>
  <si>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</si>
  <si>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</si>
  <si>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</si>
  <si>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</si>
  <si>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</si>
  <si>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</si>
  <si>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</si>
  <si>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</si>
  <si>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</si>
  <si>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</si>
  <si>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</si>
  <si>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</si>
  <si>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</si>
  <si>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</si>
  <si>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</si>
  <si>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</si>
  <si>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</si>
  <si>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</si>
  <si>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</si>
  <si>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</si>
  <si>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</si>
  <si>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</si>
  <si>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</si>
  <si>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</si>
  <si>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</si>
  <si>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</si>
  <si>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</si>
  <si>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</si>
  <si>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</si>
  <si>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</si>
  <si>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</si>
  <si>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</si>
  <si>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</si>
  <si>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</si>
  <si>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</si>
  <si>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</si>
  <si>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</si>
  <si>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</si>
  <si>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</si>
  <si>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</si>
  <si>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</si>
  <si>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</si>
  <si>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</si>
  <si>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</si>
  <si>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</si>
  <si>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</si>
  <si>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</si>
  <si>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</si>
  <si>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</si>
  <si>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</si>
  <si>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</si>
  <si>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</si>
  <si>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</si>
  <si>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</si>
  <si>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</si>
  <si>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</si>
  <si>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</si>
  <si>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</si>
  <si>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</si>
  <si>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</si>
  <si>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</si>
  <si>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</si>
  <si>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</si>
  <si>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</si>
  <si>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</si>
  <si>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</si>
  <si>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</si>
  <si>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</si>
  <si>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</si>
  <si>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</si>
  <si>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</si>
  <si>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</si>
  <si>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</si>
  <si>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</si>
  <si>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</si>
  <si>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</si>
  <si>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</si>
  <si>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</si>
  <si>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</si>
  <si>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</si>
  <si>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</si>
  <si>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</si>
  <si>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</si>
  <si>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</si>
  <si>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</si>
  <si>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</si>
  <si>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</si>
  <si>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</si>
  <si>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</si>
  <si>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</si>
  <si>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</si>
  <si>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</si>
  <si>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</si>
  <si>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</si>
  <si>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</si>
  <si>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</si>
  <si>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</si>
  <si>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</si>
  <si>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</si>
  <si>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</si>
  <si>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</si>
  <si>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</si>
  <si>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</si>
  <si>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</si>
  <si>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</si>
  <si>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</si>
  <si>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</si>
  <si>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</si>
  <si>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</si>
  <si>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</si>
  <si>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</si>
  <si>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</si>
  <si>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</si>
  <si>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</si>
  <si>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</si>
  <si>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</si>
  <si>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</si>
  <si>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</si>
  <si>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</si>
  <si>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</si>
  <si>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</si>
  <si>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</si>
  <si>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</si>
  <si>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</si>
  <si>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</si>
  <si>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</si>
  <si>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</si>
  <si>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</si>
  <si>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</si>
  <si>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</si>
  <si>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</si>
  <si>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</si>
  <si>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</si>
  <si>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</si>
  <si>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</si>
  <si>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</si>
  <si>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</si>
  <si>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</si>
  <si>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</si>
  <si>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</si>
  <si>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</si>
  <si>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</si>
  <si>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</si>
  <si>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</si>
  <si>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</si>
  <si>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</si>
  <si>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</si>
  <si>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</si>
  <si>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</si>
  <si>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</si>
  <si>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</si>
  <si>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</si>
  <si>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</si>
  <si>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</si>
  <si>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</si>
  <si>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</si>
  <si>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</si>
  <si>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</si>
  <si>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</si>
  <si>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</si>
  <si>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</si>
  <si>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</si>
  <si>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</si>
  <si>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</si>
  <si>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</si>
  <si>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</si>
  <si>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</si>
  <si>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</si>
  <si>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</si>
  <si>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</si>
  <si>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</si>
  <si>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</si>
  <si>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</si>
  <si>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</si>
  <si>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</si>
  <si>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</si>
  <si>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</si>
  <si>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</si>
  <si>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</si>
  <si>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</si>
  <si>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</si>
  <si>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</si>
  <si>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</si>
  <si>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</si>
  <si>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</si>
  <si>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</si>
  <si>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</si>
  <si>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</si>
  <si>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</si>
  <si>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</si>
  <si>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</si>
  <si>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</si>
  <si>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</si>
  <si>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</si>
  <si>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</si>
  <si>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</si>
  <si>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</si>
  <si>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</si>
  <si>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</si>
  <si>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</si>
  <si>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</si>
  <si>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</si>
  <si>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</si>
  <si>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</si>
  <si>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</si>
  <si>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</si>
  <si>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</si>
  <si>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</si>
  <si>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</si>
  <si>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</si>
  <si>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</si>
  <si>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</si>
  <si>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</si>
  <si>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</si>
  <si>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</si>
  <si>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</si>
  <si>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</si>
  <si>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</si>
  <si>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</si>
  <si>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</si>
  <si>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</si>
  <si>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</si>
  <si>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</si>
  <si>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</si>
  <si>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</si>
  <si>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</si>
  <si>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</si>
  <si>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</si>
  <si>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</si>
  <si>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</si>
  <si>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</si>
  <si>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</si>
  <si>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</si>
  <si>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</si>
  <si>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</si>
  <si>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</si>
  <si>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</si>
  <si>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</si>
  <si>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</si>
  <si>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</si>
  <si>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</si>
  <si>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</si>
  <si>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</si>
  <si>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</si>
  <si>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</si>
  <si>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</si>
  <si>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</si>
  <si>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</si>
  <si>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</si>
  <si>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</si>
  <si>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</si>
  <si>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</si>
  <si>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</si>
  <si>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</si>
  <si>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</si>
  <si>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</si>
  <si>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</si>
  <si>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</si>
  <si>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</si>
  <si>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</si>
  <si>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</si>
  <si>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</si>
  <si>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</si>
  <si>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</si>
  <si>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</si>
  <si>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</si>
  <si>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</si>
  <si>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</si>
  <si>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</si>
  <si>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</si>
  <si>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</si>
  <si>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</si>
  <si>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</si>
  <si>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</si>
  <si>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</si>
  <si>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</si>
  <si>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</si>
  <si>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</si>
  <si>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</si>
  <si>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</si>
  <si>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</si>
  <si>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</si>
  <si>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</si>
  <si>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</si>
  <si>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</si>
  <si>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</si>
  <si>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</si>
  <si>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</si>
  <si>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</si>
  <si>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</si>
  <si>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</si>
  <si>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</si>
  <si>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</si>
  <si>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</si>
  <si>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</si>
  <si>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</si>
  <si>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</si>
  <si>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</si>
  <si>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</si>
  <si>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</si>
  <si>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</si>
  <si>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</si>
  <si>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</si>
  <si>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</si>
  <si>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</si>
  <si>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</si>
  <si>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</si>
  <si>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</si>
  <si>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</si>
  <si>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</si>
  <si>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</si>
  <si>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</si>
  <si>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</si>
  <si>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</si>
  <si>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</si>
  <si>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</si>
  <si>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</si>
  <si>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</si>
  <si>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</si>
  <si>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</si>
  <si>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</si>
  <si>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</si>
  <si>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</si>
  <si>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</si>
  <si>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</si>
  <si>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</si>
  <si>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</si>
  <si>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</si>
  <si>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</si>
  <si>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</si>
  <si>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</si>
  <si>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</si>
  <si>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</si>
  <si>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</si>
  <si>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</si>
  <si>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</si>
  <si>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</si>
  <si>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</si>
  <si>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</si>
  <si>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</si>
  <si>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</si>
  <si>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</si>
  <si>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</si>
  <si>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</si>
  <si>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</si>
  <si>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</si>
  <si>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</si>
  <si>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</si>
  <si>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</si>
  <si>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</si>
  <si>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</si>
  <si>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</si>
  <si>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</si>
  <si>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</si>
  <si>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</si>
  <si>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</si>
  <si>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</si>
  <si>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</si>
  <si>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</si>
  <si>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</si>
  <si>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</si>
  <si>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</si>
  <si>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</si>
  <si>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</si>
  <si>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</si>
  <si>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</si>
  <si>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</si>
  <si>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</si>
  <si>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</si>
  <si>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</si>
  <si>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</si>
  <si>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</si>
  <si>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</si>
  <si>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</si>
  <si>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</si>
  <si>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</si>
  <si>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</si>
  <si>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</si>
  <si>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</si>
  <si>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</si>
  <si>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</si>
  <si>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</si>
  <si>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</si>
  <si>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</si>
  <si>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</si>
  <si>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</si>
  <si>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</si>
  <si>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</si>
  <si>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</si>
  <si>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</si>
  <si>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</si>
  <si>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</si>
  <si>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</si>
  <si>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</si>
  <si>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</si>
  <si>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</si>
  <si>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</si>
  <si>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</si>
  <si>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</si>
  <si>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</si>
  <si>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</si>
  <si>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</si>
  <si>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</si>
  <si>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</si>
  <si>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</si>
  <si>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</si>
  <si>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</si>
  <si>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</si>
  <si>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</si>
  <si>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</si>
  <si>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</si>
  <si>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</si>
  <si>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</si>
  <si>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</si>
  <si>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</si>
  <si>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</si>
  <si>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</si>
  <si>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</si>
  <si>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</si>
  <si>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</si>
  <si>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</si>
  <si>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</si>
  <si>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</si>
  <si>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</si>
  <si>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</si>
  <si>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</si>
  <si>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</si>
  <si>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</si>
  <si>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</si>
  <si>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</si>
  <si>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</si>
  <si>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</si>
  <si>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</si>
  <si>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</si>
  <si>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</si>
  <si>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</si>
  <si>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</si>
  <si>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</si>
  <si>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</si>
  <si>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</si>
  <si>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</si>
  <si>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</si>
  <si>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</si>
  <si>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</si>
  <si>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</si>
  <si>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</si>
  <si>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</si>
  <si>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</si>
  <si>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</si>
  <si>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</si>
  <si>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</si>
  <si>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</si>
  <si>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</si>
  <si>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</si>
  <si>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</si>
  <si>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</si>
  <si>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</si>
  <si>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</si>
  <si>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</si>
  <si>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</si>
  <si>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</si>
  <si>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</si>
  <si>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</si>
  <si>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</si>
  <si>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</si>
  <si>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</si>
  <si>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</si>
  <si>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</si>
  <si>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</si>
  <si>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</si>
  <si>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</si>
  <si>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</si>
  <si>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</si>
  <si>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</si>
  <si>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</si>
  <si>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</si>
  <si>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</si>
  <si>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</si>
  <si>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</si>
  <si>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</si>
  <si>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</si>
  <si>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</si>
  <si>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</si>
  <si>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</si>
  <si>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</si>
  <si>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</si>
  <si>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</si>
  <si>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</si>
  <si>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</si>
  <si>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</si>
  <si>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</si>
  <si>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</si>
  <si>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</si>
  <si>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</si>
  <si>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</si>
  <si>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</si>
  <si>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</si>
  <si>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</si>
  <si>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</si>
  <si>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</si>
  <si>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</si>
  <si>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</si>
  <si>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</si>
  <si>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</si>
  <si>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</si>
  <si>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</si>
  <si>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</si>
  <si>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</si>
  <si>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</si>
  <si>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</si>
  <si>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</si>
  <si>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</si>
  <si>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</si>
  <si>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</si>
  <si>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</si>
  <si>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</si>
  <si>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</si>
  <si>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</si>
  <si>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</si>
  <si>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</si>
  <si>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</si>
  <si>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</si>
  <si>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</si>
  <si>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</si>
  <si>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</si>
  <si>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</si>
  <si>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</si>
  <si>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</si>
  <si>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</si>
  <si>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</si>
  <si>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</si>
  <si>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</si>
  <si>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</si>
  <si>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</si>
  <si>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</si>
  <si>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</si>
  <si>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</si>
  <si>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</si>
  <si>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</si>
  <si>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</si>
  <si>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</si>
  <si>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</si>
  <si>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</si>
  <si>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</si>
  <si>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</si>
  <si>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</si>
  <si>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</si>
  <si>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</si>
  <si>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</si>
  <si>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</si>
  <si>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</si>
  <si>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</si>
  <si>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</si>
  <si>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</si>
  <si>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</si>
  <si>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</si>
  <si>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</si>
  <si>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</si>
  <si>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</si>
  <si>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</si>
  <si>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</si>
  <si>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</si>
  <si>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</si>
  <si>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</si>
  <si>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</si>
  <si>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</si>
  <si>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</si>
  <si>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</si>
  <si>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</si>
  <si>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</si>
  <si>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</si>
  <si>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</si>
  <si>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</si>
  <si>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</si>
  <si>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</si>
  <si>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</si>
  <si>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</si>
  <si>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</si>
  <si>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</si>
  <si>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</si>
  <si>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</si>
  <si>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</si>
  <si>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</si>
  <si>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</si>
  <si>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</si>
  <si>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</si>
  <si>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</si>
  <si>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</si>
  <si>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</si>
  <si>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</si>
  <si>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</si>
  <si>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</si>
  <si>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</si>
  <si>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</si>
  <si>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</si>
  <si>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</si>
  <si>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</si>
  <si>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</si>
  <si>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</si>
  <si>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</si>
  <si>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</si>
  <si>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</si>
  <si>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</si>
  <si>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</si>
  <si>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</si>
  <si>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</si>
  <si>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</si>
  <si>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</si>
  <si>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</si>
  <si>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</si>
  <si>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</si>
  <si>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</si>
  <si>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</si>
  <si>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</si>
  <si>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</si>
  <si>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</si>
  <si>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</si>
  <si>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</si>
  <si>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</si>
  <si>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</si>
  <si>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</si>
  <si>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</si>
  <si>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</si>
  <si>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</si>
  <si>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</si>
  <si>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</si>
  <si>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</si>
  <si>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</si>
  <si>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</si>
  <si>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</si>
  <si>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</si>
  <si>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</si>
  <si>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</si>
  <si>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</si>
  <si>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</si>
  <si>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</si>
  <si>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</si>
  <si>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</si>
  <si>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</si>
  <si>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</si>
  <si>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</si>
  <si>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</si>
  <si>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</si>
  <si>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</si>
  <si>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</si>
  <si>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</si>
  <si>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</si>
  <si>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</si>
  <si>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</si>
  <si>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</si>
  <si>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</si>
  <si>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</si>
  <si>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</si>
  <si>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</si>
  <si>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</si>
  <si>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</si>
  <si>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</si>
  <si>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</si>
  <si>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</si>
  <si>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</si>
  <si>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</si>
  <si>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</si>
  <si>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</si>
  <si>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</si>
  <si>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</si>
  <si>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</si>
  <si>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</si>
  <si>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</si>
  <si>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</si>
  <si>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</si>
  <si>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</si>
  <si>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</si>
  <si>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</si>
  <si>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</si>
  <si>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</si>
  <si>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</si>
  <si>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</si>
  <si>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</si>
  <si>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</si>
  <si>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</si>
  <si>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</si>
  <si>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</si>
  <si>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</si>
  <si>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</si>
  <si>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</si>
  <si>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</si>
  <si>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</si>
  <si>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</si>
  <si>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</si>
  <si>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</si>
  <si>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</si>
  <si>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</si>
  <si>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</si>
  <si>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</si>
  <si>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</si>
  <si>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</si>
  <si>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</si>
  <si>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</si>
  <si>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</si>
  <si>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</si>
  <si>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</si>
  <si>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</si>
  <si>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</si>
  <si>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</si>
  <si>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</si>
  <si>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</si>
  <si>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</si>
  <si>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</si>
  <si>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</si>
  <si>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</si>
  <si>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</si>
  <si>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</si>
  <si>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</si>
  <si>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</si>
  <si>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</si>
  <si>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</si>
  <si>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</si>
  <si>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</si>
  <si>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</si>
  <si>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</si>
  <si>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</si>
  <si>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</si>
  <si>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</si>
  <si>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</si>
  <si>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</si>
  <si>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</si>
  <si>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</si>
  <si>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</si>
  <si>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</si>
  <si>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</si>
  <si>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</si>
  <si>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</si>
  <si>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</si>
  <si>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</si>
  <si>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</si>
  <si>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</si>
  <si>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</si>
  <si>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</si>
  <si>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</si>
  <si>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</si>
  <si>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</si>
  <si>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</si>
  <si>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</si>
  <si>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</si>
  <si>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</si>
  <si>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</si>
  <si>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</si>
  <si>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</si>
  <si>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</si>
  <si>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</si>
  <si>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</si>
  <si>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</si>
  <si>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</si>
  <si>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</si>
  <si>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</si>
  <si>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</si>
  <si>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</si>
  <si>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</si>
  <si>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</si>
  <si>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</si>
  <si>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</si>
  <si>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</si>
  <si>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</si>
  <si>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</si>
  <si>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</si>
  <si>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</si>
  <si>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</si>
  <si>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</si>
  <si>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</si>
  <si>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</si>
  <si>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</si>
  <si>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</si>
  <si>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</si>
  <si>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</si>
  <si>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</si>
  <si>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</si>
  <si>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</si>
  <si>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</si>
  <si>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</si>
  <si>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</si>
  <si>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</si>
  <si>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</si>
  <si>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</si>
  <si>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</si>
  <si>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</si>
  <si>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</si>
  <si>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</si>
  <si>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</si>
  <si>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</si>
  <si>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</si>
  <si>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</si>
  <si>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</si>
  <si>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</si>
  <si>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</si>
  <si>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</si>
  <si>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</si>
  <si>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</si>
  <si>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</si>
  <si>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</si>
  <si>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</si>
  <si>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</si>
  <si>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</si>
  <si>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</si>
  <si>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</si>
  <si>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</si>
  <si>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</si>
  <si>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</si>
  <si>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</si>
  <si>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</si>
  <si>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</si>
  <si>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</si>
  <si>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</si>
  <si>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</si>
  <si>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</si>
  <si>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</si>
  <si>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</si>
  <si>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</si>
  <si>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</si>
  <si>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</si>
  <si>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</si>
  <si>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</si>
  <si>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</si>
  <si>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</si>
  <si>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</si>
  <si>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</si>
  <si>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</si>
  <si>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</si>
  <si>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</si>
  <si>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</si>
  <si>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</si>
  <si>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</si>
  <si>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</si>
  <si>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</si>
  <si>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</si>
  <si>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</si>
  <si>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</si>
  <si>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</si>
  <si>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</si>
  <si>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</si>
  <si>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</si>
  <si>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</si>
  <si>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</si>
  <si>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</si>
  <si>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</si>
  <si>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</si>
  <si>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</si>
  <si>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</si>
  <si>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</si>
  <si>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</si>
  <si>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</si>
  <si>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</si>
  <si>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</si>
  <si>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</si>
  <si>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</si>
  <si>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</si>
  <si>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</si>
  <si>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</si>
  <si>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</si>
  <si>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</si>
  <si>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</si>
  <si>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</si>
  <si>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</si>
  <si>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</si>
  <si>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</si>
  <si>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</si>
  <si>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</si>
  <si>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</si>
  <si>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</si>
  <si>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</si>
  <si>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</si>
  <si>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</si>
  <si>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</si>
  <si>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</si>
  <si>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</si>
  <si>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</si>
  <si>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</si>
  <si>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</si>
  <si>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</si>
  <si>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</si>
  <si>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</si>
  <si>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</si>
  <si>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</si>
  <si>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</si>
  <si>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</si>
  <si>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</si>
  <si>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</si>
  <si>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</si>
  <si>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</si>
  <si>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</si>
  <si>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</si>
  <si>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</si>
  <si>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</si>
  <si>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</si>
  <si>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</si>
  <si>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</si>
  <si>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</si>
  <si>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</si>
  <si>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</si>
  <si>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</si>
  <si>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</si>
  <si>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</si>
  <si>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</si>
  <si>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</si>
  <si>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</si>
  <si>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</si>
  <si>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</si>
  <si>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</si>
  <si>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</si>
  <si>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</si>
  <si>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</si>
  <si>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</si>
  <si>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</si>
  <si>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</si>
  <si>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</si>
  <si>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</si>
  <si>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</si>
  <si>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</si>
  <si>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</si>
  <si>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</si>
  <si>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</si>
  <si>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</si>
  <si>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</si>
  <si>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</si>
  <si>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</si>
  <si>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</si>
  <si>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</si>
  <si>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</si>
  <si>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</si>
  <si>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</si>
  <si>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</si>
  <si>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</si>
  <si>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</si>
  <si>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</si>
  <si>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</si>
  <si>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</si>
  <si>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</si>
  <si>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</si>
  <si>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</si>
  <si>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</si>
  <si>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</si>
  <si>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</si>
  <si>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</si>
  <si>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</si>
  <si>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</si>
  <si>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</si>
  <si>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</si>
  <si>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</si>
  <si>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</si>
  <si>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</si>
  <si>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</si>
  <si>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</si>
  <si>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</si>
  <si>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</si>
  <si>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</si>
  <si>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</si>
  <si>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</si>
  <si>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</si>
  <si>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</si>
  <si>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</si>
  <si>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</si>
  <si>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</si>
  <si>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</si>
  <si>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</si>
  <si>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</si>
  <si>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</si>
  <si>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</si>
  <si>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</si>
  <si>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</si>
  <si>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</si>
  <si>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</si>
  <si>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</si>
  <si>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</si>
  <si>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</si>
  <si>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</si>
  <si>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</si>
  <si>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</si>
  <si>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</si>
  <si>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</si>
  <si>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</si>
  <si>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</si>
  <si>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</si>
  <si>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</si>
  <si>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</si>
  <si>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</si>
  <si>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</si>
  <si>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</si>
  <si>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</si>
  <si>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</si>
  <si>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</si>
  <si>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</si>
  <si>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</si>
  <si>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</si>
  <si>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</si>
  <si>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</si>
  <si>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</si>
  <si>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</si>
  <si>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</si>
  <si>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</si>
  <si>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</si>
  <si>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</si>
  <si>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</si>
  <si>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</si>
  <si>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</si>
  <si>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</si>
  <si>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</si>
  <si>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</si>
  <si>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</si>
  <si>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</si>
  <si>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</si>
  <si>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</si>
  <si>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</si>
  <si>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</si>
  <si>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</si>
  <si>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</si>
  <si>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</si>
  <si>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</si>
  <si>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</si>
  <si>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</si>
  <si>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</si>
  <si>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</si>
  <si>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</si>
  <si>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</si>
  <si>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</si>
  <si>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</si>
  <si>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</si>
  <si>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</si>
  <si>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</si>
  <si>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</si>
  <si>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</si>
  <si>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</si>
  <si>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</si>
  <si>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</si>
  <si>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</si>
  <si>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</si>
  <si>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</si>
  <si>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</si>
  <si>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</si>
  <si>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</si>
  <si>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</si>
  <si>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</si>
  <si>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</si>
  <si>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</si>
  <si>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</si>
  <si>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</si>
  <si>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</si>
  <si>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</si>
  <si>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</si>
  <si>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</si>
  <si>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</si>
  <si>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</si>
  <si>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</si>
  <si>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</si>
  <si>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</si>
  <si>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</si>
  <si>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</si>
  <si>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</si>
  <si>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</si>
  <si>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</si>
  <si>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</si>
  <si>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</si>
  <si>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</si>
  <si>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</si>
  <si>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</si>
  <si>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</si>
  <si>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</si>
  <si>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</si>
  <si>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</si>
  <si>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</si>
  <si>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</si>
  <si>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</si>
  <si>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</si>
  <si>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</si>
  <si>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</si>
  <si>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</si>
  <si>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</si>
  <si>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</si>
  <si>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</si>
  <si>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</si>
  <si>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</si>
  <si>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</si>
  <si>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</si>
  <si>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</si>
  <si>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</si>
  <si>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</si>
  <si>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</si>
  <si>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</si>
  <si>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</si>
  <si>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</si>
  <si>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</si>
  <si>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</si>
  <si>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</si>
  <si>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</si>
  <si>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</si>
  <si>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</si>
  <si>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</si>
  <si>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</si>
  <si>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</si>
  <si>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</si>
  <si>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</si>
  <si>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</si>
  <si>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</si>
  <si>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</si>
  <si>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</si>
  <si>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</si>
  <si>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</si>
  <si>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</si>
  <si>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</si>
  <si>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</si>
  <si>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</si>
  <si>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</si>
  <si>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</si>
  <si>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</si>
  <si>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</si>
  <si>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</si>
  <si>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</si>
  <si>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</si>
  <si>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</si>
  <si>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</si>
  <si>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</si>
  <si>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</si>
  <si>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</si>
  <si>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</si>
  <si>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</si>
  <si>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</si>
  <si>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</si>
  <si>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</si>
  <si>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</si>
  <si>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</si>
  <si>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</si>
  <si>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</si>
  <si>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</si>
  <si>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</si>
  <si>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</si>
  <si>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</si>
  <si>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</si>
  <si>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</si>
  <si>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</si>
  <si>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</si>
  <si>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</si>
  <si>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</si>
  <si>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</si>
  <si>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</si>
  <si>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</si>
  <si>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</si>
  <si>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</si>
  <si>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</si>
  <si>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</si>
  <si>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</si>
  <si>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</si>
  <si>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</si>
  <si>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</si>
  <si>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</si>
  <si>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</si>
  <si>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</si>
  <si>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</si>
  <si>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</si>
  <si>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</si>
  <si>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</si>
  <si>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</si>
  <si>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</si>
  <si>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</si>
  <si>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</si>
  <si>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</si>
  <si>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</si>
  <si>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</si>
  <si>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</si>
  <si>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</si>
  <si>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</si>
  <si>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</si>
  <si>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</si>
  <si>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</si>
  <si>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</si>
  <si>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</si>
  <si>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</si>
  <si>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</si>
  <si>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</si>
  <si>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</si>
  <si>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</si>
  <si>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</si>
  <si>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</si>
  <si>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</si>
  <si>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</si>
  <si>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</si>
  <si>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</si>
  <si>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</si>
  <si>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</si>
  <si>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</si>
  <si>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</si>
  <si>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</si>
  <si>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</si>
  <si>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</si>
  <si>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</si>
  <si>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</si>
  <si>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</si>
  <si>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</si>
  <si>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</si>
  <si>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</si>
  <si>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</si>
  <si>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</si>
  <si>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</si>
  <si>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</si>
  <si>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</si>
  <si>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</si>
  <si>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</si>
  <si>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</si>
  <si>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</si>
  <si>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</si>
  <si>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</si>
  <si>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</si>
  <si>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</si>
  <si>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</si>
  <si>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</si>
  <si>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</si>
  <si>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</si>
  <si>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</si>
  <si>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</si>
  <si>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</si>
  <si>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</si>
  <si>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</si>
  <si>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</si>
  <si>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</si>
  <si>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</si>
  <si>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</si>
  <si>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</si>
  <si>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</si>
  <si>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</si>
  <si>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</si>
  <si>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</si>
  <si>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</si>
  <si>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</si>
  <si>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</si>
  <si>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</si>
  <si>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</si>
  <si>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</si>
  <si>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</si>
  <si>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</si>
  <si>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</si>
  <si>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</si>
  <si>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</si>
  <si>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</si>
  <si>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</si>
  <si>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</si>
  <si>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</si>
  <si>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</si>
  <si>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</si>
  <si>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</si>
  <si>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</si>
  <si>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</si>
  <si>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</si>
  <si>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</si>
  <si>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</si>
  <si>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</si>
  <si>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</si>
  <si>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</si>
  <si>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</si>
  <si>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</si>
  <si>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</si>
  <si>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</si>
  <si>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</si>
  <si>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</si>
  <si>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</si>
  <si>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</si>
  <si>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</si>
  <si>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</si>
  <si>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</si>
  <si>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</si>
  <si>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</si>
  <si>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</si>
  <si>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</si>
  <si>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</si>
  <si>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</si>
  <si>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</si>
  <si>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</si>
  <si>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</si>
  <si>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</si>
  <si>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</si>
  <si>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</si>
  <si>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</si>
  <si>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</si>
  <si>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</si>
  <si>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</si>
  <si>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</si>
  <si>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</si>
  <si>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</si>
  <si>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</si>
  <si>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</si>
  <si>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</si>
  <si>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</si>
  <si>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</si>
  <si>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</si>
  <si>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</si>
  <si>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</si>
  <si>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</si>
  <si>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</si>
  <si>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</si>
  <si>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</si>
  <si>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</si>
  <si>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</si>
  <si>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</si>
  <si>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</si>
  <si>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</si>
  <si>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</si>
  <si>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</si>
  <si>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</si>
  <si>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</si>
  <si>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</si>
  <si>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</si>
  <si>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</si>
  <si>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</si>
  <si>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</si>
  <si>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</si>
  <si>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</si>
  <si>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</si>
  <si>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</si>
  <si>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</si>
  <si>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</si>
  <si>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</si>
  <si>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</si>
  <si>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</si>
  <si>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</si>
  <si>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</si>
  <si>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</si>
  <si>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</si>
  <si>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</si>
  <si>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</si>
  <si>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</si>
  <si>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</si>
  <si>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</si>
  <si>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</si>
  <si>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</si>
  <si>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</si>
  <si>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</si>
  <si>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</si>
  <si>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</si>
  <si>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</si>
  <si>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</si>
  <si>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</si>
  <si>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</si>
  <si>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</si>
  <si>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</si>
  <si>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</si>
  <si>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</si>
  <si>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</si>
  <si>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</si>
  <si>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</si>
  <si>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</si>
  <si>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</si>
  <si>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</si>
  <si>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</si>
  <si>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</si>
  <si>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</si>
  <si>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</si>
  <si>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</si>
  <si>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</si>
  <si>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</si>
  <si>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</si>
  <si>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</si>
  <si>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</si>
  <si>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</si>
  <si>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</si>
  <si>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</si>
  <si>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</si>
  <si>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</si>
  <si>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</si>
  <si>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</si>
  <si>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</si>
  <si>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</si>
  <si>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</si>
  <si>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</si>
  <si>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</si>
  <si>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</si>
  <si>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</si>
  <si>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</si>
  <si>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</si>
  <si>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</si>
  <si>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</si>
  <si>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</si>
  <si>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</si>
  <si>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</si>
  <si>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</si>
  <si>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</si>
  <si>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</si>
  <si>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</si>
  <si>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</si>
  <si>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</si>
  <si>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</si>
  <si>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</si>
  <si>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</si>
  <si>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</si>
  <si>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</si>
  <si>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</si>
  <si>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</si>
  <si>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</si>
  <si>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</si>
  <si>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</si>
  <si>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</si>
  <si>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</si>
  <si>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</si>
  <si>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</si>
  <si>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</si>
  <si>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</si>
  <si>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</si>
  <si>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</si>
  <si>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</si>
  <si>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</si>
  <si>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</si>
  <si>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</si>
  <si>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</si>
  <si>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</si>
  <si>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</si>
  <si>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</si>
  <si>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</si>
  <si>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</si>
  <si>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</si>
  <si>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</si>
  <si>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</si>
  <si>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</si>
  <si>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</si>
  <si>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</si>
  <si>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</si>
  <si>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</si>
  <si>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</si>
  <si>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</si>
  <si>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</si>
  <si>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</si>
  <si>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</si>
  <si>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</si>
  <si>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</si>
  <si>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</si>
  <si>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</si>
  <si>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</si>
  <si>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</si>
  <si>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</si>
  <si>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</si>
  <si>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</si>
  <si>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</si>
  <si>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</si>
  <si>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</si>
  <si>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</si>
  <si>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</si>
  <si>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</si>
  <si>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</si>
  <si>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</si>
  <si>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</si>
  <si>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</si>
  <si>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</si>
  <si>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</si>
  <si>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</si>
  <si>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</si>
  <si>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</si>
  <si>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</si>
  <si>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</si>
  <si>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</si>
  <si>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</si>
  <si>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</si>
  <si>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</si>
  <si>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</si>
  <si>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</si>
  <si>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</si>
  <si>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</si>
  <si>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</si>
  <si>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</si>
  <si>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</si>
  <si>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</si>
  <si>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</si>
  <si>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</si>
  <si>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</si>
  <si>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</si>
  <si>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</si>
  <si>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</si>
  <si>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</si>
  <si>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</si>
  <si>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</si>
  <si>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</si>
  <si>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</si>
  <si>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</si>
  <si>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</si>
  <si>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</si>
  <si>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</si>
  <si>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</si>
  <si>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</si>
  <si>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</si>
  <si>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</si>
  <si>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</si>
  <si>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</si>
  <si>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</si>
  <si>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</si>
  <si>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</si>
  <si>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</si>
  <si>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</si>
  <si>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</si>
  <si>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</si>
  <si>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</si>
  <si>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</si>
  <si>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</si>
  <si>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</si>
  <si>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</si>
  <si>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</si>
  <si>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</si>
  <si>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</si>
  <si>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</si>
  <si>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</si>
  <si>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</si>
  <si>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</si>
  <si>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</si>
  <si>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</si>
  <si>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</si>
  <si>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</si>
  <si>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</si>
  <si>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</si>
  <si>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</si>
  <si>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</si>
  <si>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</si>
  <si>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</si>
  <si>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</si>
  <si>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</si>
  <si>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</si>
  <si>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</si>
  <si>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</si>
  <si>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</si>
  <si>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</si>
  <si>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</si>
  <si>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</si>
  <si>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</si>
  <si>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</si>
  <si>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</si>
  <si>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</si>
  <si>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</si>
  <si>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</si>
  <si>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</si>
  <si>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</si>
  <si>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</si>
  <si>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</si>
  <si>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</si>
  <si>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</si>
  <si>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</si>
  <si>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</si>
  <si>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</si>
  <si>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</si>
  <si>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</si>
  <si>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</si>
  <si>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</si>
  <si>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</si>
  <si>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</si>
  <si>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</si>
  <si>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</si>
  <si>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</si>
  <si>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</si>
  <si>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</si>
  <si>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</si>
  <si>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</si>
  <si>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</si>
  <si>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</si>
  <si>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</si>
  <si>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</si>
  <si>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</si>
  <si>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</si>
  <si>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</si>
  <si>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</si>
  <si>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</si>
  <si>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</si>
  <si>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</si>
  <si>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</si>
  <si>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</si>
  <si>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</si>
  <si>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</si>
  <si>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</si>
  <si>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</si>
  <si>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</si>
  <si>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</si>
  <si>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</si>
  <si>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</si>
  <si>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</si>
  <si>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</si>
  <si>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</si>
  <si>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</si>
  <si>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</si>
  <si>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</si>
  <si>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</si>
  <si>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</si>
  <si>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</si>
  <si>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</si>
  <si>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</si>
  <si>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</si>
  <si>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</si>
  <si>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</si>
  <si>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</si>
  <si>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</si>
  <si>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</si>
  <si>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</si>
  <si>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</si>
  <si>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</si>
  <si>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</si>
  <si>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</si>
  <si>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</si>
  <si>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</si>
  <si>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</si>
  <si>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</si>
  <si>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</si>
  <si>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</si>
  <si>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</si>
  <si>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</si>
  <si>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</si>
  <si>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</si>
  <si>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</si>
  <si>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</si>
  <si>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</si>
  <si>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</si>
  <si>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</si>
  <si>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</si>
  <si>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</si>
  <si>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</si>
  <si>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</si>
  <si>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</si>
  <si>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</si>
  <si>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</si>
  <si>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</si>
  <si>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</si>
  <si>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</si>
  <si>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</si>
  <si>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</si>
  <si>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</si>
  <si>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</si>
  <si>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</si>
  <si>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</si>
  <si>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</si>
  <si>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</si>
  <si>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</si>
  <si>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</si>
  <si>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</si>
  <si>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</si>
  <si>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</si>
  <si>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</si>
  <si>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</si>
  <si>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</si>
  <si>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</si>
  <si>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</si>
  <si>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</si>
  <si>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</si>
  <si>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</si>
  <si>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</si>
  <si>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</si>
  <si>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</si>
  <si>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</si>
  <si>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</si>
  <si>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</si>
  <si>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</si>
  <si>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</si>
  <si>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</si>
  <si>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</si>
  <si>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</si>
  <si>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</si>
  <si>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</si>
  <si>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</si>
  <si>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</si>
  <si>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</si>
  <si>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</si>
  <si>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</si>
  <si>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</si>
  <si>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</si>
  <si>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</si>
  <si>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</si>
  <si>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</si>
  <si>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</si>
  <si>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</si>
  <si>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</si>
  <si>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</si>
  <si>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</si>
  <si>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</si>
  <si>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</si>
  <si>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</si>
  <si>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</si>
  <si>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</si>
  <si>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</si>
  <si>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</si>
  <si>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</si>
  <si>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</si>
  <si>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</si>
  <si>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</si>
  <si>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</si>
  <si>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</si>
  <si>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</si>
  <si>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</si>
  <si>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</si>
  <si>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</si>
  <si>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</si>
  <si>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</si>
  <si>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</si>
  <si>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</si>
  <si>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</si>
  <si>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</si>
  <si>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</si>
  <si>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</si>
  <si>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</si>
  <si>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</si>
  <si>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</si>
  <si>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</si>
  <si>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</si>
  <si>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</si>
  <si>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</si>
  <si>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</si>
  <si>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</si>
  <si>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</si>
  <si>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</si>
  <si>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</si>
  <si>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</si>
  <si>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</si>
  <si>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</si>
  <si>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</si>
  <si>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</si>
  <si>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</si>
  <si>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</si>
  <si>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</si>
  <si>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</si>
  <si>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</si>
  <si>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</si>
  <si>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</si>
  <si>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</si>
  <si>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</si>
  <si>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</si>
  <si>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</si>
  <si>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</si>
  <si>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</si>
  <si>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</si>
  <si>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</si>
  <si>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</si>
  <si>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</si>
  <si>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</si>
  <si>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</si>
  <si>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</si>
  <si>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</si>
  <si>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</si>
  <si>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</si>
  <si>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</si>
  <si>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</si>
  <si>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</si>
  <si>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</si>
  <si>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</si>
  <si>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</si>
  <si>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</si>
  <si>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</si>
  <si>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</si>
  <si>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</si>
  <si>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</si>
  <si>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</si>
  <si>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</si>
  <si>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</si>
  <si>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</si>
  <si>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</si>
  <si>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</si>
  <si>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</si>
  <si>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</si>
  <si>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</si>
  <si>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</si>
  <si>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</si>
  <si>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</si>
  <si>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</si>
  <si>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</si>
  <si>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</si>
  <si>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</si>
  <si>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</si>
  <si>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</si>
  <si>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</si>
  <si>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</si>
  <si>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</si>
  <si>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</si>
  <si>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</si>
  <si>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</si>
  <si>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</si>
  <si>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</si>
  <si>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</si>
  <si>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</si>
  <si>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</si>
  <si>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</si>
  <si>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</si>
  <si>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</si>
  <si>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</si>
  <si>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</si>
  <si>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</si>
  <si>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</si>
  <si>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</si>
  <si>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</si>
  <si>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</si>
  <si>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</si>
  <si>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</si>
  <si>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</si>
  <si>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</si>
  <si>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</si>
  <si>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</si>
  <si>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</si>
  <si>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</si>
  <si>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</si>
  <si>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</si>
  <si>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</si>
  <si>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</si>
  <si>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</si>
  <si>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</si>
  <si>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</si>
  <si>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</si>
  <si>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</si>
  <si>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</si>
  <si>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</si>
  <si>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</si>
  <si>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</si>
  <si>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</si>
  <si>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</si>
  <si>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</si>
  <si>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</si>
  <si>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</si>
  <si>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</si>
  <si>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</si>
  <si>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</si>
  <si>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</si>
  <si>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</si>
  <si>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</si>
  <si>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</si>
  <si>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</si>
  <si>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</si>
  <si>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</si>
  <si>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</si>
  <si>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</si>
  <si>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</si>
  <si>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</si>
  <si>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</si>
  <si>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</si>
  <si>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</si>
  <si>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</si>
  <si>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</si>
  <si>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</si>
  <si>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</si>
  <si>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</si>
  <si>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</si>
  <si>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</si>
  <si>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</si>
  <si>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</si>
  <si>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</si>
  <si>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</si>
  <si>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</si>
  <si>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</si>
  <si>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</si>
  <si>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</si>
  <si>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</si>
  <si>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</si>
  <si>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</si>
  <si>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</si>
  <si>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</si>
  <si>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</si>
  <si>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</si>
  <si>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</si>
  <si>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</si>
  <si>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</si>
  <si>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</si>
  <si>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</si>
  <si>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</si>
  <si>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</si>
  <si>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</si>
  <si>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</si>
  <si>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</si>
  <si>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</si>
  <si>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</si>
  <si>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</si>
  <si>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</si>
  <si>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</si>
  <si>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</si>
  <si>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</si>
  <si>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</si>
  <si>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</si>
  <si>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</si>
  <si>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</si>
  <si>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</si>
  <si>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</si>
  <si>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</si>
  <si>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</si>
  <si>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</si>
  <si>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</si>
  <si>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</si>
  <si>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</si>
  <si>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</si>
  <si>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</si>
  <si>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</si>
  <si>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</si>
  <si>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</si>
  <si>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</si>
  <si>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</si>
  <si>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</si>
  <si>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</si>
  <si>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</si>
  <si>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</si>
  <si>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</si>
  <si>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</si>
  <si>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</si>
  <si>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</si>
  <si>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</si>
  <si>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</si>
  <si>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</si>
  <si>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</si>
  <si>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</si>
  <si>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</si>
  <si>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</si>
  <si>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</si>
  <si>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</si>
  <si>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</si>
  <si>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</si>
  <si>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</si>
  <si>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</si>
  <si>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</si>
  <si>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</si>
  <si>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</si>
  <si>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</si>
  <si>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</si>
  <si>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</si>
  <si>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</si>
  <si>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</si>
  <si>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</si>
  <si>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</si>
  <si>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</si>
  <si>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</si>
  <si>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</si>
  <si>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</si>
  <si>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</si>
  <si>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</si>
  <si>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</si>
  <si>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</si>
  <si>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</si>
  <si>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</si>
  <si>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</si>
  <si>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</si>
  <si>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</si>
  <si>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</si>
  <si>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</si>
  <si>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</si>
  <si>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</si>
  <si>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</si>
  <si>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</si>
  <si>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</si>
  <si>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</si>
  <si>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</si>
  <si>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</si>
  <si>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</si>
  <si>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</si>
  <si>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</si>
  <si>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</si>
  <si>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</si>
  <si>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</si>
  <si>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</si>
  <si>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</si>
  <si>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</si>
  <si>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</si>
  <si>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</si>
  <si>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</si>
  <si>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</si>
  <si>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</si>
  <si>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</si>
  <si>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</si>
  <si>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</si>
  <si>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</si>
  <si>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</si>
  <si>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</si>
  <si>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</si>
  <si>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</si>
  <si>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</si>
  <si>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</si>
  <si>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</si>
  <si>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</si>
  <si>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</si>
  <si>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</si>
  <si>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</si>
  <si>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</si>
  <si>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</si>
  <si>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</si>
  <si>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</si>
  <si>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</si>
  <si>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</si>
  <si>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</si>
  <si>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</si>
  <si>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</si>
  <si>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</si>
  <si>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</si>
  <si>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</si>
  <si>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</si>
  <si>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</si>
  <si>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</si>
  <si>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</si>
  <si>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</si>
  <si>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</si>
  <si>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</si>
  <si>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</si>
  <si>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</si>
  <si>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</si>
  <si>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</si>
  <si>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</si>
  <si>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</si>
  <si>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</si>
  <si>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</si>
  <si>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</si>
  <si>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</si>
  <si>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</si>
  <si>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</si>
  <si>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</si>
  <si>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</si>
  <si>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</si>
  <si>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</si>
  <si>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</si>
  <si>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</si>
  <si>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</si>
  <si>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</si>
  <si>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</si>
  <si>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</si>
  <si>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</si>
  <si>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</si>
  <si>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</si>
  <si>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</si>
  <si>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</si>
  <si>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</si>
  <si>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</si>
  <si>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</si>
  <si>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</si>
  <si>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</si>
  <si>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</si>
  <si>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</si>
  <si>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</si>
  <si>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</si>
  <si>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</si>
  <si>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</si>
  <si>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</si>
  <si>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</si>
  <si>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</si>
  <si>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</si>
  <si>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</si>
  <si>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</si>
  <si>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</si>
  <si>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</si>
  <si>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</si>
  <si>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</si>
  <si>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</si>
  <si>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</si>
  <si>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</si>
  <si>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</si>
  <si>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</si>
  <si>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</si>
  <si>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</si>
  <si>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</si>
  <si>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</si>
  <si>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</si>
  <si>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</si>
  <si>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</si>
  <si>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</si>
  <si>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</si>
  <si>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</si>
  <si>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</si>
  <si>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</si>
  <si>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</si>
  <si>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</si>
  <si>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</si>
  <si>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</si>
  <si>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</si>
  <si>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</si>
  <si>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</si>
  <si>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</si>
  <si>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</si>
  <si>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</si>
  <si>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</si>
  <si>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</si>
  <si>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</si>
  <si>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</si>
  <si>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</si>
  <si>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</si>
  <si>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</si>
  <si>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</si>
  <si>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</si>
  <si>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</si>
  <si>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</si>
  <si>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</si>
  <si>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</si>
  <si>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</si>
  <si>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</si>
  <si>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</si>
  <si>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</si>
  <si>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</si>
  <si>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</si>
  <si>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</si>
  <si>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</si>
  <si>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</si>
  <si>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</si>
  <si>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</si>
  <si>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</si>
  <si>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</si>
  <si>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</si>
  <si>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</si>
  <si>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</si>
  <si>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</si>
  <si>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</si>
  <si>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</si>
  <si>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</si>
  <si>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</si>
  <si>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</si>
  <si>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</si>
  <si>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</si>
  <si>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</si>
  <si>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</si>
  <si>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</si>
  <si>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</si>
  <si>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</si>
  <si>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</si>
  <si>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</si>
  <si>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</si>
  <si>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</si>
  <si>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</si>
  <si>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</si>
  <si>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</si>
  <si>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</si>
  <si>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</si>
  <si>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</si>
  <si>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</si>
  <si>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</si>
  <si>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</si>
  <si>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</si>
  <si>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</si>
  <si>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</si>
  <si>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</si>
  <si>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</si>
  <si>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</si>
  <si>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</si>
  <si>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</si>
  <si>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</si>
  <si>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</si>
  <si>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</si>
  <si>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</si>
  <si>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</si>
  <si>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</si>
  <si>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</si>
  <si>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</si>
  <si>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</si>
  <si>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</si>
  <si>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</si>
  <si>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</si>
  <si>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</si>
  <si>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</si>
  <si>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</si>
  <si>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</si>
  <si>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</si>
  <si>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</si>
  <si>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</si>
  <si>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</si>
  <si>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</si>
  <si>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</si>
  <si>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</si>
  <si>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</si>
  <si>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</si>
  <si>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</si>
  <si>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</si>
  <si>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</si>
  <si>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</si>
  <si>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</si>
  <si>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</si>
  <si>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</si>
  <si>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</si>
  <si>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</si>
  <si>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</si>
  <si>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</si>
  <si>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</si>
  <si>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</si>
  <si>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</si>
  <si>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</si>
  <si>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</si>
  <si>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</si>
  <si>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</si>
  <si>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</si>
  <si>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</si>
  <si>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</si>
  <si>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</si>
  <si>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</si>
  <si>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</si>
  <si>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</si>
  <si>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</si>
  <si>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</si>
  <si>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</si>
  <si>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</si>
  <si>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</si>
  <si>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</si>
  <si>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</si>
  <si>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</si>
  <si>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</si>
  <si>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</si>
  <si>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</si>
  <si>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</si>
  <si>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</si>
  <si>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</si>
  <si>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</si>
  <si>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</si>
  <si>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</si>
  <si>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</si>
  <si>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</si>
  <si>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</si>
  <si>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</si>
  <si>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</si>
  <si>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</si>
  <si>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</si>
  <si>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</si>
  <si>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</si>
  <si>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</si>
  <si>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</si>
  <si>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</si>
  <si>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</si>
  <si>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</si>
  <si>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</si>
  <si>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</si>
  <si>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</si>
  <si>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</si>
  <si>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</si>
  <si>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</si>
  <si>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</si>
  <si>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</si>
  <si>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</si>
  <si>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</si>
  <si>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</si>
  <si>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</si>
  <si>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</si>
  <si>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</si>
  <si>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</si>
  <si>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</si>
  <si>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</si>
  <si>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</si>
  <si>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</si>
  <si>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</si>
  <si>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</si>
  <si>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</si>
  <si>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</si>
  <si>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</si>
  <si>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</si>
  <si>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</si>
  <si>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</si>
  <si>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</si>
  <si>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</si>
  <si>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</si>
  <si>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</si>
  <si>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</si>
  <si>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</si>
  <si>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</si>
  <si>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</si>
  <si>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</si>
  <si>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</si>
  <si>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</si>
  <si>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</si>
  <si>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</si>
  <si>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</si>
  <si>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</si>
  <si>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</si>
  <si>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</si>
  <si>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</si>
  <si>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</si>
  <si>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</si>
  <si>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</si>
  <si>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</si>
  <si>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</si>
  <si>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</si>
  <si>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</si>
  <si>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</si>
  <si>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</si>
  <si>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</si>
  <si>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</si>
  <si>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</si>
  <si>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</si>
  <si>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</si>
  <si>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</si>
  <si>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</si>
  <si>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</si>
  <si>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</si>
  <si>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</si>
  <si>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</si>
  <si>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</si>
  <si>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</si>
  <si>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</si>
  <si>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</si>
  <si>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</si>
  <si>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</si>
  <si>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</si>
  <si>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</si>
  <si>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</si>
  <si>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</si>
  <si>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</si>
  <si>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</si>
  <si>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</si>
  <si>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</si>
  <si>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</si>
  <si>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</si>
  <si>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</si>
  <si>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</si>
  <si>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</si>
  <si>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</si>
  <si>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</si>
  <si>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</si>
  <si>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</si>
  <si>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</si>
  <si>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</si>
  <si>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</si>
  <si>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</si>
  <si>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</si>
  <si>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</si>
  <si>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</si>
  <si>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</si>
  <si>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</si>
  <si>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</si>
  <si>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</si>
  <si>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</si>
  <si>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</si>
  <si>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</si>
  <si>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</si>
  <si>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</si>
  <si>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</si>
  <si>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</si>
  <si>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</si>
  <si>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</si>
  <si>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</si>
  <si>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</si>
  <si>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</si>
  <si>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</si>
  <si>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</si>
  <si>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</si>
  <si>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</si>
  <si>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</si>
  <si>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</si>
  <si>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</si>
  <si>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</si>
  <si>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</si>
  <si>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</si>
  <si>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</si>
  <si>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</si>
  <si>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</si>
  <si>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</si>
  <si>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</si>
  <si>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</si>
  <si>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</si>
  <si>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</si>
  <si>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</si>
  <si>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</si>
  <si>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</si>
  <si>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</si>
  <si>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</si>
  <si>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</si>
  <si>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</si>
  <si>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</si>
  <si>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</si>
  <si>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</si>
  <si>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</si>
  <si>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</si>
  <si>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</si>
  <si>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</si>
  <si>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</si>
  <si>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</si>
  <si>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</si>
  <si>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</si>
  <si>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</si>
  <si>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</si>
  <si>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</si>
  <si>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</si>
  <si>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</si>
  <si>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</si>
  <si>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</si>
  <si>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</si>
  <si>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</si>
  <si>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</si>
  <si>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</si>
  <si>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</si>
  <si>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</si>
  <si>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</si>
  <si>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</si>
  <si>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</si>
  <si>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</si>
  <si>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</si>
  <si>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</si>
  <si>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</si>
  <si>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</si>
  <si>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</si>
  <si>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</si>
  <si>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</si>
  <si>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</si>
  <si>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</si>
  <si>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</si>
  <si>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</si>
  <si>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</si>
  <si>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</si>
  <si>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</si>
  <si>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</si>
  <si>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</si>
  <si>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</si>
  <si>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</si>
  <si>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</si>
  <si>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</si>
  <si>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</si>
  <si>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</si>
  <si>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</si>
  <si>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</si>
  <si>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</si>
  <si>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</si>
  <si>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</si>
  <si>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</si>
  <si>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</si>
  <si>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</si>
  <si>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</si>
  <si>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</si>
  <si>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</si>
  <si>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</si>
  <si>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</si>
  <si>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</si>
  <si>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</si>
  <si>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</si>
  <si>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</si>
  <si>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</si>
  <si>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</si>
  <si>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</si>
  <si>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</si>
  <si>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</si>
  <si>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</si>
  <si>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</si>
  <si>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</si>
  <si>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</si>
  <si>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</si>
  <si>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</si>
  <si>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</si>
  <si>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</si>
  <si>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</si>
  <si>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</si>
  <si>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</si>
  <si>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</si>
  <si>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</si>
  <si>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</si>
  <si>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</si>
  <si>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</si>
  <si>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</si>
  <si>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</si>
  <si>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</si>
  <si>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</si>
  <si>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</si>
  <si>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</si>
  <si>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</si>
  <si>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</si>
  <si>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</si>
  <si>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</si>
  <si>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</si>
  <si>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</si>
  <si>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</si>
  <si>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</si>
  <si>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</si>
  <si>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</si>
  <si>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</si>
  <si>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</si>
  <si>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</si>
  <si>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</si>
  <si>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</si>
  <si>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</si>
  <si>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</si>
  <si>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</si>
  <si>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</si>
  <si>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</si>
  <si>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</si>
  <si>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</si>
  <si>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</si>
  <si>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</si>
  <si>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</si>
  <si>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</si>
  <si>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</si>
  <si>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</si>
  <si>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</si>
  <si>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</si>
  <si>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</si>
  <si>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</si>
  <si>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</si>
  <si>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</si>
  <si>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</si>
  <si>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</si>
  <si>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</si>
  <si>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</si>
  <si>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</si>
  <si>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</si>
  <si>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</si>
  <si>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</si>
  <si>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</si>
  <si>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</si>
  <si>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</si>
  <si>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</si>
  <si>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</si>
  <si>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</si>
  <si>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</si>
  <si>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</si>
  <si>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</si>
  <si>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</si>
  <si>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</si>
  <si>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</si>
  <si>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</si>
  <si>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</si>
  <si>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</si>
  <si>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</si>
  <si>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</si>
  <si>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</si>
  <si>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</si>
  <si>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</si>
  <si>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</si>
  <si>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</si>
  <si>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</si>
  <si>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</si>
  <si>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</si>
  <si>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</si>
  <si>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</si>
  <si>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</si>
  <si>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</si>
  <si>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</si>
  <si>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</si>
  <si>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</si>
  <si>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</si>
  <si>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</si>
  <si>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</si>
  <si>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</si>
  <si>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</si>
  <si>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</si>
  <si>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</si>
  <si>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</si>
  <si>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</si>
  <si>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</si>
  <si>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</si>
  <si>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</si>
  <si>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</si>
  <si>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</si>
  <si>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</si>
  <si>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</si>
  <si>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</si>
  <si>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</si>
  <si>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</si>
  <si>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</si>
  <si>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</si>
  <si>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</si>
  <si>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</si>
  <si>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</si>
  <si>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</si>
  <si>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</si>
  <si>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</si>
  <si>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</si>
  <si>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</si>
  <si>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</si>
  <si>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</si>
  <si>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</si>
  <si>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</si>
  <si>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</si>
  <si>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</si>
  <si>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</si>
  <si>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</si>
  <si>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</si>
  <si>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</si>
  <si>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</si>
  <si>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</si>
  <si>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</si>
  <si>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</si>
  <si>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</si>
  <si>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</si>
  <si>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</si>
  <si>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</si>
  <si>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</si>
  <si>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</si>
  <si>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</si>
  <si>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</si>
  <si>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</si>
  <si>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</si>
  <si>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</si>
  <si>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</si>
  <si>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</si>
  <si>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</si>
  <si>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</si>
  <si>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</si>
  <si>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</si>
  <si>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</si>
  <si>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</si>
  <si>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</si>
  <si>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</si>
  <si>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</si>
  <si>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</si>
  <si>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</si>
  <si>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</si>
  <si>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</si>
  <si>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</si>
  <si>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</si>
  <si>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</si>
  <si>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</si>
  <si>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</si>
  <si>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</si>
  <si>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</si>
  <si>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</si>
  <si>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</si>
  <si>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</si>
  <si>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</si>
  <si>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</si>
  <si>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</si>
  <si>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</si>
  <si>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</si>
  <si>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</si>
  <si>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</si>
  <si>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</si>
  <si>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</si>
  <si>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</si>
  <si>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</si>
  <si>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</si>
  <si>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</si>
  <si>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</si>
  <si>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</si>
  <si>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</si>
  <si>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</si>
  <si>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</si>
  <si>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</si>
  <si>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</si>
  <si>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</si>
  <si>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</si>
  <si>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</si>
  <si>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</si>
  <si>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</si>
  <si>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</si>
  <si>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</si>
  <si>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</si>
  <si>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</si>
  <si>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</si>
  <si>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</si>
  <si>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</si>
  <si>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</si>
  <si>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</si>
  <si>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</si>
  <si>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</si>
  <si>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</si>
  <si>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</si>
  <si>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</si>
  <si>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</si>
  <si>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</si>
  <si>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</si>
  <si>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</si>
  <si>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</si>
  <si>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</si>
  <si>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</si>
  <si>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</si>
  <si>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</si>
  <si>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</si>
  <si>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</si>
  <si>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</si>
  <si>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</si>
  <si>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</si>
  <si>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</si>
  <si>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</si>
  <si>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</si>
  <si>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</si>
  <si>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</si>
  <si>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</si>
  <si>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</si>
  <si>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</si>
  <si>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</si>
  <si>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</si>
  <si>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</si>
  <si>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</si>
  <si>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</si>
  <si>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</si>
  <si>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</si>
  <si>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</si>
  <si>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</si>
  <si>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</si>
  <si>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</si>
  <si>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</si>
  <si>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</si>
  <si>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</si>
  <si>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</si>
  <si>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</si>
  <si>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</si>
  <si>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</si>
  <si>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</si>
  <si>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</si>
  <si>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</si>
  <si>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</si>
  <si>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</si>
  <si>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</si>
  <si>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</si>
  <si>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</si>
  <si>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</si>
  <si>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</si>
  <si>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</si>
  <si>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</si>
  <si>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</si>
  <si>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</si>
  <si>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</si>
  <si>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</si>
  <si>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</si>
  <si>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</si>
  <si>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</si>
  <si>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</si>
  <si>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</si>
  <si>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</si>
  <si>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</si>
  <si>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</si>
  <si>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</si>
  <si>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</si>
  <si>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</si>
  <si>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</si>
  <si>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</si>
  <si>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</si>
  <si>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</si>
  <si>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</si>
  <si>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</si>
  <si>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</si>
  <si>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</si>
  <si>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</si>
  <si>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</si>
  <si>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</si>
  <si>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</si>
  <si>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</si>
  <si>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</si>
  <si>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</si>
  <si>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</si>
  <si>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</si>
  <si>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</si>
  <si>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</si>
  <si>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</si>
  <si>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</si>
  <si>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</si>
  <si>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</si>
  <si>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</si>
  <si>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</si>
  <si>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</si>
  <si>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</si>
  <si>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</si>
  <si>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</si>
  <si>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</si>
  <si>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</si>
  <si>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</si>
  <si>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</si>
  <si>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</si>
  <si>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</si>
  <si>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</si>
  <si>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</si>
  <si>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</si>
  <si>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</si>
  <si>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</si>
  <si>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</si>
  <si>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</si>
  <si>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</si>
  <si>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</si>
  <si>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</si>
  <si>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</si>
  <si>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</si>
  <si>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</si>
  <si>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</si>
  <si>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</si>
  <si>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</si>
  <si>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</si>
  <si>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</si>
  <si>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</si>
  <si>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</si>
  <si>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</si>
  <si>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</si>
  <si>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</si>
  <si>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</si>
  <si>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</si>
  <si>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</si>
  <si>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</si>
  <si>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</si>
  <si>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</si>
  <si>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</si>
  <si>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</si>
  <si>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</si>
  <si>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</si>
  <si>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</si>
  <si>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</si>
  <si>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</si>
  <si>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</si>
  <si>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</si>
  <si>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</si>
  <si>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</si>
  <si>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</si>
  <si>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</si>
  <si>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</si>
  <si>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</si>
  <si>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</si>
  <si>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</si>
  <si>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</si>
  <si>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</si>
  <si>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</si>
  <si>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</si>
  <si>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</si>
  <si>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</si>
  <si>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</si>
  <si>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</si>
  <si>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</si>
  <si>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</si>
  <si>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</si>
  <si>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</si>
  <si>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</si>
  <si>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</si>
  <si>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</si>
  <si>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</si>
  <si>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</si>
  <si>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</si>
  <si>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</si>
  <si>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</si>
  <si>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</si>
  <si>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</si>
  <si>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</si>
  <si>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</si>
  <si>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</si>
  <si>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</si>
  <si>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</si>
  <si>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</si>
  <si>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</si>
  <si>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</si>
  <si>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</si>
  <si>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</si>
  <si>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</si>
  <si>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</si>
  <si>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</si>
  <si>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</si>
  <si>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</si>
  <si>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</si>
  <si>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</si>
  <si>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</si>
  <si>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</si>
  <si>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</si>
  <si>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</si>
  <si>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</si>
  <si>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</si>
  <si>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</si>
  <si>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</si>
  <si>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</si>
  <si>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</si>
  <si>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</si>
  <si>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</si>
  <si>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</si>
  <si>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</si>
  <si>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</si>
  <si>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</si>
  <si>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</si>
  <si>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</si>
  <si>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</si>
  <si>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</si>
  <si>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</si>
  <si>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</si>
  <si>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</si>
  <si>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</si>
  <si>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</si>
  <si>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</si>
  <si>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</si>
  <si>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</si>
  <si>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</si>
  <si>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</si>
  <si>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</si>
  <si>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</si>
  <si>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</si>
  <si>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</si>
  <si>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</si>
  <si>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</si>
  <si>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</si>
  <si>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</si>
  <si>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</si>
  <si>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</si>
  <si>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</si>
  <si>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</si>
  <si>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</si>
  <si>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</si>
  <si>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</si>
  <si>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</si>
  <si>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</si>
  <si>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</si>
  <si>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</si>
  <si>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</si>
  <si>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</si>
  <si>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</si>
  <si>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</si>
  <si>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</si>
  <si>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</si>
  <si>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</si>
  <si>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</si>
  <si>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</si>
  <si>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</si>
  <si>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</si>
  <si>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</si>
  <si>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</si>
  <si>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</si>
  <si>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</si>
  <si>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</si>
  <si>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</si>
  <si>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</si>
  <si>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</si>
  <si>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</si>
  <si>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</si>
  <si>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</si>
  <si>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</si>
  <si>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</si>
  <si>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</si>
  <si>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</si>
  <si>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</si>
  <si>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</si>
  <si>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</si>
  <si>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</si>
  <si>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</si>
  <si>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</si>
  <si>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</si>
  <si>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</si>
  <si>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</si>
  <si>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</si>
  <si>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</si>
  <si>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</si>
  <si>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</si>
  <si>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</si>
  <si>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</si>
  <si>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</si>
  <si>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</si>
  <si>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</si>
  <si>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</si>
  <si>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</si>
  <si>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</si>
  <si>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</si>
  <si>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</si>
  <si>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</si>
  <si>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</si>
  <si>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</si>
  <si>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</si>
  <si>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</si>
  <si>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</si>
  <si>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</si>
  <si>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</si>
  <si>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</si>
  <si>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</si>
  <si>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</si>
  <si>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</si>
  <si>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</si>
  <si>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</si>
  <si>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</si>
  <si>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</si>
  <si>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</si>
  <si>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</si>
  <si>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</si>
  <si>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</si>
  <si>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</si>
  <si>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</si>
  <si>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</si>
  <si>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</si>
  <si>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</si>
  <si>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</si>
  <si>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</si>
  <si>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</si>
  <si>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</si>
  <si>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</si>
  <si>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</si>
  <si>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</si>
  <si>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</si>
  <si>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</si>
  <si>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</si>
  <si>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</si>
  <si>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</si>
  <si>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</si>
  <si>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</si>
  <si>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</si>
  <si>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</si>
  <si>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</si>
  <si>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</si>
  <si>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</si>
  <si>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</si>
  <si>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</si>
  <si>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</si>
  <si>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</si>
  <si>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</si>
  <si>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</si>
  <si>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</si>
  <si>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</si>
  <si>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</si>
  <si>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</si>
  <si>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</si>
  <si>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</si>
  <si>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</si>
  <si>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</si>
  <si>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</si>
  <si>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</si>
  <si>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</si>
  <si>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</si>
  <si>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</si>
  <si>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</si>
  <si>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</si>
  <si>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</si>
  <si>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</si>
  <si>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</si>
  <si>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</si>
  <si>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</si>
  <si>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</si>
  <si>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</si>
  <si>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</si>
  <si>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</si>
  <si>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</si>
  <si>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</si>
  <si>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</si>
  <si>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</si>
  <si>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</si>
  <si>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</si>
  <si>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</si>
  <si>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</si>
  <si>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</si>
  <si>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</si>
  <si>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</si>
  <si>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</si>
  <si>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</si>
  <si>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</si>
  <si>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</si>
  <si>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</si>
  <si>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</si>
  <si>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</si>
  <si>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</si>
  <si>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</si>
  <si>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</si>
  <si>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</si>
  <si>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</si>
  <si>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</si>
  <si>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</si>
  <si>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</si>
  <si>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</si>
  <si>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</si>
  <si>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</si>
  <si>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</si>
  <si>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</si>
  <si>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</si>
  <si>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</si>
  <si>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</si>
  <si>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</si>
  <si>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</si>
  <si>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</si>
  <si>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</si>
  <si>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</si>
  <si>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</si>
  <si>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</si>
  <si>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</si>
  <si>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</si>
  <si>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</si>
  <si>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</si>
  <si>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</si>
  <si>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</si>
  <si>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</si>
  <si>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</si>
  <si>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</si>
  <si>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</si>
  <si>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</si>
  <si>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</si>
  <si>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</si>
  <si>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</si>
  <si>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</si>
  <si>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</si>
  <si>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</si>
  <si>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</si>
  <si>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</si>
  <si>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</si>
  <si>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</si>
  <si>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</si>
  <si>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</si>
  <si>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</si>
  <si>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</si>
  <si>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</si>
  <si>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</si>
  <si>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</si>
  <si>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</si>
  <si>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</si>
  <si>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</si>
  <si>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</si>
  <si>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</si>
  <si>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</si>
  <si>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</si>
  <si>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</si>
  <si>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</si>
  <si>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</si>
  <si>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</si>
  <si>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</si>
  <si>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</si>
  <si>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</si>
  <si>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</si>
  <si>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</si>
  <si>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</si>
  <si>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</si>
  <si>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</si>
  <si>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</si>
  <si>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</si>
  <si>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</si>
  <si>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</si>
  <si>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</si>
  <si>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</si>
  <si>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</si>
  <si>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</si>
  <si>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</si>
  <si>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</si>
  <si>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</si>
  <si>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</si>
  <si>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</si>
  <si>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</si>
  <si>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</si>
  <si>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</si>
  <si>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</si>
  <si>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</si>
  <si>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</si>
  <si>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</si>
  <si>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</si>
  <si>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</si>
  <si>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</si>
  <si>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</si>
  <si>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</si>
  <si>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</si>
  <si>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</si>
  <si>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</si>
  <si>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</si>
  <si>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</si>
  <si>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</si>
  <si>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</si>
  <si>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</si>
  <si>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</si>
  <si>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</si>
  <si>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</si>
  <si>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</si>
  <si>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</si>
  <si>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</si>
  <si>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</si>
  <si>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</si>
  <si>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</si>
  <si>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</si>
  <si>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</si>
  <si>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</si>
  <si>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</si>
  <si>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</si>
  <si>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</si>
  <si>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</si>
  <si>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</si>
  <si>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</si>
  <si>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</si>
  <si>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</si>
  <si>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</si>
  <si>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</si>
  <si>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</si>
  <si>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</si>
  <si>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</si>
  <si>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</si>
  <si>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</si>
  <si>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</si>
  <si>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</si>
  <si>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</si>
  <si>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</si>
  <si>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</si>
  <si>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</si>
  <si>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</si>
  <si>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</si>
  <si>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</si>
  <si>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</si>
  <si>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</si>
  <si>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</si>
  <si>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</si>
  <si>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</si>
  <si>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</si>
  <si>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</si>
  <si>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</si>
  <si>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</si>
  <si>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</si>
  <si>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</si>
  <si>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</si>
  <si>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</si>
  <si>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</si>
  <si>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</si>
  <si>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</si>
  <si>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</si>
  <si>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</si>
  <si>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</si>
  <si>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</si>
  <si>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</si>
  <si>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</si>
  <si>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</si>
  <si>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</si>
  <si>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</si>
  <si>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</si>
  <si>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</si>
  <si>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</si>
  <si>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</si>
  <si>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</si>
  <si>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</si>
  <si>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</si>
  <si>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</si>
  <si>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</si>
  <si>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</si>
  <si>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</si>
  <si>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</si>
  <si>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</si>
  <si>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</si>
  <si>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</si>
  <si>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</si>
  <si>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</si>
  <si>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</si>
  <si>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</si>
  <si>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</si>
  <si>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</si>
  <si>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</si>
  <si>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</si>
  <si>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</si>
  <si>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</si>
  <si>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</si>
  <si>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</si>
  <si>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</si>
  <si>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</si>
  <si>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</si>
  <si>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</si>
  <si>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</si>
  <si>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</si>
  <si>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</si>
  <si>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</si>
  <si>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</si>
  <si>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</si>
  <si>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</si>
  <si>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</si>
  <si>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</si>
  <si>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</si>
  <si>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</si>
  <si>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</si>
  <si>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</si>
  <si>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</si>
  <si>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</si>
  <si>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</si>
  <si>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</si>
  <si>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</si>
  <si>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</si>
  <si>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</si>
  <si>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</si>
  <si>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</si>
  <si>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</si>
  <si>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</si>
  <si>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</si>
  <si>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</si>
  <si>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</si>
  <si>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</si>
  <si>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</si>
  <si>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</si>
  <si>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</si>
  <si>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</si>
  <si>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</si>
  <si>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</si>
  <si>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</si>
  <si>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</si>
  <si>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</si>
  <si>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</si>
  <si>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</si>
  <si>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</si>
  <si>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</si>
  <si>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</si>
  <si>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</si>
  <si>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</si>
  <si>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</si>
  <si>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</si>
  <si>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</si>
  <si>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</si>
  <si>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</si>
  <si>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</si>
  <si>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</si>
  <si>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</si>
  <si>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</si>
  <si>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</si>
  <si>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</si>
  <si>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</si>
  <si>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</si>
  <si>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</si>
  <si>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</si>
  <si>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</si>
  <si>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</si>
  <si>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</si>
  <si>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</si>
  <si>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</si>
  <si>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</si>
  <si>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</si>
  <si>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</si>
  <si>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</si>
  <si>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</si>
  <si>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</si>
  <si>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</si>
  <si>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</si>
  <si>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</si>
  <si>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</si>
  <si>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</si>
  <si>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</si>
  <si>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</si>
  <si>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</si>
  <si>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</si>
  <si>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</si>
  <si>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</si>
  <si>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</si>
  <si>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</si>
  <si>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</si>
  <si>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</si>
  <si>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</si>
  <si>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</si>
  <si>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</si>
  <si>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</si>
  <si>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</si>
  <si>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</si>
  <si>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</si>
  <si>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</si>
  <si>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</si>
  <si>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</si>
  <si>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</si>
  <si>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</si>
  <si>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</si>
  <si>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</si>
  <si>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</si>
  <si>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</si>
  <si>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</si>
  <si>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</si>
  <si>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</si>
  <si>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</si>
  <si>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</si>
  <si>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</si>
  <si>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</si>
  <si>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</si>
  <si>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</si>
  <si>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</si>
  <si>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</si>
  <si>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</si>
  <si>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</si>
  <si>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</si>
  <si>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</si>
  <si>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</si>
  <si>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</si>
  <si>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</si>
  <si>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</si>
  <si>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</si>
  <si>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</si>
  <si>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</si>
  <si>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</si>
  <si>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</si>
  <si>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</si>
  <si>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</si>
  <si>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</si>
  <si>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</si>
  <si>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</si>
  <si>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</si>
  <si>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</si>
  <si>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</si>
  <si>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</si>
  <si>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</si>
  <si>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</si>
  <si>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</si>
  <si>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</si>
  <si>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</si>
  <si>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</si>
  <si>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</si>
  <si>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</si>
  <si>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</si>
  <si>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</si>
  <si>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</si>
  <si>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</si>
  <si>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</si>
  <si>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</si>
  <si>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</si>
  <si>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</si>
  <si>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</si>
  <si>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</si>
  <si>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</si>
  <si>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</si>
  <si>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</si>
  <si>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</si>
  <si>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</si>
  <si>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</si>
  <si>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</si>
  <si>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</si>
  <si>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</si>
  <si>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</si>
  <si>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</si>
  <si>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</si>
  <si>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</si>
  <si>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</si>
  <si>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</si>
  <si>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</si>
  <si>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</si>
  <si>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</si>
  <si>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</si>
  <si>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</si>
  <si>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</si>
  <si>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</si>
  <si>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</si>
  <si>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</si>
  <si>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</si>
  <si>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</si>
  <si>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</si>
  <si>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</si>
  <si>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</si>
  <si>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</si>
  <si>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</si>
  <si>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</si>
  <si>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</si>
  <si>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</si>
  <si>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</si>
  <si>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</si>
  <si>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</si>
  <si>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</si>
  <si>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</si>
  <si>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</si>
  <si>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</si>
  <si>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</si>
  <si>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</si>
  <si>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</si>
  <si>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</si>
  <si>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</si>
  <si>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</si>
  <si>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</si>
  <si>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</si>
  <si>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</si>
  <si>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</si>
  <si>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</si>
  <si>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</si>
  <si>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</si>
  <si>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</si>
  <si>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</si>
  <si>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</si>
  <si>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</si>
  <si>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</si>
  <si>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</si>
  <si>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</si>
  <si>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</si>
  <si>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</si>
  <si>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</si>
  <si>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</si>
  <si>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</si>
  <si>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</si>
  <si>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</si>
  <si>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</si>
  <si>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</si>
  <si>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</si>
  <si>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</si>
  <si>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</si>
  <si>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</si>
  <si>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</si>
  <si>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</si>
  <si>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</si>
  <si>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</si>
  <si>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</si>
  <si>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</si>
  <si>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</si>
  <si>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</si>
  <si>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</si>
  <si>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</si>
  <si>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</si>
  <si>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</si>
  <si>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</si>
  <si>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</si>
  <si>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</si>
  <si>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</si>
  <si>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</si>
  <si>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</si>
  <si>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</si>
  <si>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</si>
  <si>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</si>
  <si>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</si>
  <si>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</si>
  <si>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</si>
  <si>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</si>
  <si>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</si>
  <si>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</si>
  <si>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</si>
  <si>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</si>
  <si>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</si>
  <si>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</si>
  <si>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</si>
  <si>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</si>
  <si>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</si>
  <si>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</si>
  <si>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</si>
  <si>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</si>
  <si>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</si>
  <si>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</si>
  <si>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</si>
  <si>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</si>
  <si>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</si>
  <si>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</si>
  <si>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</si>
  <si>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</si>
  <si>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</si>
  <si>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</si>
  <si>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</si>
  <si>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</si>
  <si>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</si>
  <si>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</si>
  <si>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</si>
  <si>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</si>
  <si>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</si>
  <si>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</si>
  <si>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</si>
  <si>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</si>
  <si>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</si>
  <si>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</si>
  <si>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</si>
  <si>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</si>
  <si>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</si>
  <si>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</si>
  <si>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</si>
  <si>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</si>
  <si>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</si>
  <si>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</si>
  <si>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</si>
  <si>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</si>
  <si>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</si>
  <si>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</si>
  <si>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</si>
  <si>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</si>
  <si>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</si>
  <si>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</si>
  <si>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</si>
  <si>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</si>
  <si>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</si>
  <si>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</si>
  <si>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</si>
  <si>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</si>
  <si>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</si>
  <si>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</si>
  <si>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</si>
  <si>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</si>
  <si>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</si>
  <si>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</si>
  <si>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</si>
  <si>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</si>
  <si>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</si>
  <si>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</si>
  <si>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</si>
  <si>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</si>
  <si>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</si>
  <si>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</si>
  <si>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</si>
  <si>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</si>
  <si>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</si>
  <si>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</si>
  <si>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</si>
  <si>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</si>
  <si>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</si>
  <si>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</si>
  <si>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</si>
  <si>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</si>
  <si>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</si>
  <si>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</si>
  <si>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</si>
  <si>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</si>
  <si>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</si>
  <si>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</si>
  <si>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</si>
  <si>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</si>
  <si>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</si>
  <si>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</si>
  <si>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</si>
  <si>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</si>
  <si>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</si>
  <si>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</si>
  <si>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</si>
  <si>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</si>
  <si>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</si>
  <si>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</si>
  <si>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</si>
  <si>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</si>
  <si>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</si>
  <si>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</si>
  <si>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</si>
  <si>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</si>
  <si>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</si>
  <si>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</si>
  <si>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</si>
  <si>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</si>
  <si>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</si>
  <si>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</si>
  <si>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</si>
  <si>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</si>
  <si>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</si>
  <si>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</si>
  <si>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</si>
  <si>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</si>
  <si>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</si>
  <si>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</si>
  <si>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</si>
  <si>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</si>
  <si>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</si>
  <si>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</si>
  <si>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</si>
  <si>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</si>
  <si>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</si>
  <si>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</si>
  <si>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</si>
  <si>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</si>
  <si>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</si>
  <si>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</si>
  <si>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</si>
  <si>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</si>
  <si>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</si>
  <si>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</si>
  <si>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</si>
  <si>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</si>
  <si>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</si>
  <si>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</si>
  <si>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</si>
  <si>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</si>
  <si>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</si>
  <si>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</si>
  <si>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</si>
  <si>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</si>
  <si>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</si>
  <si>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</si>
  <si>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</si>
  <si>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</si>
  <si>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</si>
  <si>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</si>
  <si>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</si>
  <si>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</si>
  <si>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</si>
  <si>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</si>
  <si>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</si>
  <si>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</si>
  <si>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</si>
  <si>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</si>
  <si>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</si>
  <si>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</si>
  <si>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</si>
  <si>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</si>
  <si>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</si>
  <si>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</si>
  <si>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</si>
  <si>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</si>
  <si>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</si>
  <si>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</si>
  <si>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</si>
  <si>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</si>
  <si>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</si>
  <si>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</si>
  <si>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</si>
  <si>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</si>
  <si>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</si>
  <si>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</si>
  <si>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</si>
  <si>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</si>
  <si>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</si>
  <si>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</si>
  <si>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</si>
  <si>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</si>
  <si>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</si>
  <si>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</si>
  <si>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</si>
  <si>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</si>
  <si>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</si>
  <si>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</si>
  <si>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</si>
  <si>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</si>
  <si>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</si>
  <si>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</si>
  <si>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</si>
  <si>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</si>
  <si>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</si>
  <si>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</si>
  <si>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</si>
  <si>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</si>
  <si>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</si>
  <si>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</si>
  <si>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</si>
  <si>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</si>
  <si>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</si>
  <si>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</si>
  <si>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</si>
  <si>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</si>
  <si>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</si>
  <si>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</si>
  <si>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</si>
  <si>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</si>
  <si>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</si>
  <si>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</si>
  <si>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</si>
  <si>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</si>
  <si>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</si>
  <si>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</si>
  <si>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</si>
  <si>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</si>
  <si>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</si>
  <si>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</si>
  <si>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</si>
  <si>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</si>
  <si>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</si>
  <si>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</si>
  <si>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</si>
  <si>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</si>
  <si>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</si>
  <si>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</si>
  <si>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</si>
  <si>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</si>
  <si>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</si>
  <si>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</si>
  <si>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</si>
  <si>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</si>
  <si>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</si>
  <si>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</si>
  <si>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</si>
  <si>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</si>
  <si>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</si>
  <si>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</si>
  <si>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</si>
  <si>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</si>
  <si>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</si>
  <si>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</si>
  <si>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</si>
  <si>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</si>
  <si>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</si>
  <si>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</si>
  <si>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</si>
  <si>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</si>
  <si>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</si>
  <si>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</si>
  <si>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</si>
  <si>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</si>
  <si>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</si>
  <si>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</si>
  <si>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</si>
  <si>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</si>
  <si>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</si>
  <si>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</si>
  <si>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</si>
  <si>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</si>
  <si>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</si>
  <si>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</si>
  <si>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</si>
  <si>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</si>
  <si>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</si>
  <si>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</si>
  <si>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</si>
  <si>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</si>
  <si>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</si>
  <si>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</si>
  <si>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</si>
  <si>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</si>
  <si>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</si>
  <si>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</si>
  <si>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</si>
  <si>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</si>
  <si>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</si>
  <si>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</si>
  <si>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</si>
  <si>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</si>
  <si>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</si>
  <si>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</si>
  <si>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</si>
  <si>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</si>
  <si>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</si>
  <si>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</si>
  <si>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</si>
  <si>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</si>
  <si>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</si>
  <si>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</si>
  <si>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</si>
  <si>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</si>
  <si>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</si>
  <si>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</si>
  <si>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</si>
  <si>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</si>
  <si>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</si>
  <si>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</si>
  <si>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</si>
  <si>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</si>
  <si>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</si>
  <si>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</si>
  <si>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</si>
  <si>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</si>
  <si>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</si>
  <si>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</si>
  <si>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</si>
  <si>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</si>
  <si>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</si>
  <si>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</si>
  <si>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</si>
  <si>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</si>
  <si>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</si>
  <si>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</si>
  <si>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</si>
  <si>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</si>
  <si>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</si>
  <si>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</si>
  <si>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</si>
  <si>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</si>
  <si>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</si>
  <si>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</si>
  <si>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</si>
  <si>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</si>
  <si>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</si>
  <si>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</si>
  <si>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</si>
  <si>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</si>
  <si>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</si>
  <si>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</si>
  <si>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</si>
  <si>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</si>
  <si>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</si>
  <si>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</si>
  <si>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</si>
  <si>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</si>
  <si>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</si>
  <si>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</si>
  <si>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</si>
  <si>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</si>
  <si>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</si>
  <si>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</si>
  <si>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</si>
  <si>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</si>
  <si>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</si>
  <si>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</si>
  <si>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</si>
  <si>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</si>
  <si>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</si>
  <si>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</si>
  <si>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</si>
  <si>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</si>
  <si>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</si>
  <si>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</si>
  <si>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</si>
  <si>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</si>
  <si>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</si>
  <si>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</si>
  <si>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</si>
  <si>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</si>
  <si>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</si>
  <si>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</si>
  <si>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</si>
  <si>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</si>
  <si>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</si>
  <si>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</si>
  <si>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</si>
  <si>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</si>
  <si>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</si>
  <si>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</si>
  <si>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</si>
  <si>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</si>
  <si>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</si>
  <si>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</si>
  <si>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</si>
  <si>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</si>
  <si>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</si>
  <si>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</si>
  <si>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</si>
  <si>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</si>
  <si>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</si>
  <si>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</si>
  <si>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</si>
  <si>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</si>
  <si>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</si>
  <si>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</si>
  <si>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</si>
  <si>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</si>
  <si>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</si>
  <si>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</si>
  <si>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</si>
  <si>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</si>
  <si>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</si>
  <si>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</si>
  <si>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</si>
  <si>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</si>
  <si>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</si>
  <si>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</si>
  <si>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</si>
  <si>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</si>
  <si>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</si>
  <si>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</si>
  <si>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</si>
  <si>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</si>
  <si>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</si>
  <si>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</si>
  <si>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</si>
  <si>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</si>
  <si>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</si>
  <si>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</si>
  <si>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</si>
  <si>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</si>
  <si>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</si>
  <si>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</si>
  <si>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</si>
  <si>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</si>
  <si>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</si>
  <si>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</si>
  <si>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</si>
  <si>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</si>
  <si>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</si>
  <si>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</si>
  <si>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</si>
  <si>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</si>
  <si>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</si>
  <si>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</si>
  <si>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</si>
  <si>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</si>
  <si>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</si>
  <si>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</si>
  <si>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</si>
  <si>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</si>
  <si>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</si>
  <si>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</si>
  <si>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</si>
  <si>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</si>
  <si>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</si>
  <si>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</si>
  <si>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</si>
  <si>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</si>
  <si>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</si>
  <si>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</si>
  <si>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</si>
  <si>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</si>
  <si>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</si>
  <si>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</si>
  <si>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</si>
  <si>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</si>
  <si>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</si>
  <si>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</si>
  <si>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</si>
  <si>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</si>
  <si>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</si>
  <si>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</si>
  <si>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</si>
  <si>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</si>
  <si>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</si>
  <si>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</si>
  <si>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</si>
  <si>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</si>
  <si>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</si>
  <si>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</si>
  <si>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</si>
  <si>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</si>
  <si>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</si>
  <si>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</si>
  <si>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</si>
  <si>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</si>
  <si>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</si>
  <si>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</si>
  <si>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</si>
  <si>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</si>
  <si>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</si>
  <si>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</si>
  <si>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</si>
  <si>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</si>
  <si>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</si>
  <si>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</si>
  <si>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</si>
  <si>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</si>
  <si>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</si>
  <si>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</si>
  <si>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</si>
  <si>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</si>
  <si>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</si>
  <si>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</si>
  <si>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</si>
  <si>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</si>
  <si>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</si>
  <si>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</si>
  <si>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</si>
  <si>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</si>
  <si>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</si>
  <si>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</si>
  <si>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</si>
  <si>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</si>
  <si>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</si>
  <si>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</si>
  <si>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</si>
  <si>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</si>
  <si>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</si>
  <si>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</si>
  <si>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</si>
  <si>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</si>
  <si>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</si>
  <si>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</si>
  <si>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</si>
  <si>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</si>
  <si>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</si>
  <si>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</si>
  <si>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</si>
  <si>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</si>
  <si>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</si>
  <si>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</si>
  <si>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</si>
  <si>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</si>
  <si>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</si>
  <si>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</si>
  <si>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</si>
  <si>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</si>
  <si>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</si>
  <si>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</si>
  <si>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</si>
  <si>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</si>
  <si>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</si>
  <si>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</si>
  <si>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</si>
  <si>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</si>
  <si>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</si>
  <si>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</si>
  <si>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</si>
  <si>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</si>
  <si>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</si>
  <si>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</si>
  <si>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</si>
  <si>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</si>
  <si>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</si>
  <si>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</si>
  <si>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</si>
  <si>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</si>
  <si>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</si>
  <si>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</si>
  <si>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</si>
  <si>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</si>
  <si>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</si>
  <si>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</si>
  <si>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</si>
  <si>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</si>
  <si>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</si>
  <si>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</si>
  <si>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</si>
  <si>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</si>
  <si>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</si>
  <si>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</si>
  <si>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</si>
  <si>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</si>
  <si>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</si>
  <si>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</si>
  <si>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</si>
  <si>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</si>
  <si>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</si>
  <si>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</si>
  <si>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</si>
  <si>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</si>
  <si>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</si>
  <si>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</si>
  <si>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</si>
  <si>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</si>
  <si>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</si>
  <si>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</si>
  <si>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</si>
  <si>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</si>
  <si>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</si>
  <si>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</si>
  <si>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</si>
  <si>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</si>
  <si>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</si>
  <si>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</si>
  <si>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</si>
  <si>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</si>
  <si>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</si>
  <si>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</si>
  <si>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</si>
  <si>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</si>
  <si>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</si>
  <si>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</si>
  <si>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</si>
  <si>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</si>
  <si>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</si>
  <si>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</si>
  <si>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</si>
  <si>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</si>
  <si>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</si>
  <si>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</si>
  <si>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</si>
  <si>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</si>
  <si>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</si>
  <si>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</si>
  <si>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</si>
  <si>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</si>
  <si>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</si>
  <si>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</si>
  <si>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</si>
  <si>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</si>
  <si>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</si>
  <si>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</si>
  <si>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</si>
  <si>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</si>
  <si>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</si>
  <si>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</si>
  <si>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</si>
  <si>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</si>
  <si>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</si>
  <si>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</si>
  <si>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</si>
  <si>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</si>
  <si>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</si>
  <si>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</si>
  <si>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</si>
  <si>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</si>
  <si>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</si>
  <si>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</si>
  <si>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</si>
  <si>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</si>
  <si>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</si>
  <si>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</si>
  <si>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</si>
  <si>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</si>
  <si>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</si>
  <si>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</si>
  <si>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</si>
  <si>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</si>
  <si>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</si>
  <si>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</si>
  <si>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</si>
  <si>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</si>
  <si>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</si>
  <si>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</si>
  <si>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</si>
  <si>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</si>
  <si>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</si>
  <si>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</si>
  <si>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</si>
  <si>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</si>
  <si>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</si>
  <si>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</si>
  <si>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</si>
  <si>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</si>
  <si>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</si>
  <si>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</si>
  <si>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</si>
  <si>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</si>
  <si>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</si>
  <si>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</si>
  <si>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</si>
  <si>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</si>
  <si>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</si>
  <si>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</si>
  <si>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</si>
  <si>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</si>
  <si>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</si>
  <si>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</si>
  <si>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</si>
  <si>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</si>
  <si>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</si>
  <si>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</si>
  <si>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</si>
  <si>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</si>
  <si>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</si>
  <si>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</si>
  <si>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</si>
  <si>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</si>
  <si>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</si>
  <si>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</si>
  <si>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</si>
  <si>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</si>
  <si>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</si>
  <si>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</si>
  <si>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</si>
  <si>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</si>
  <si>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</si>
  <si>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</si>
  <si>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</si>
  <si>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</si>
  <si>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</si>
  <si>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</si>
  <si>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</si>
  <si>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</si>
  <si>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</si>
  <si>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</si>
  <si>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</si>
  <si>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</si>
  <si>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</si>
  <si>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</si>
  <si>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</si>
  <si>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</si>
  <si>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</si>
  <si>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</si>
  <si>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</si>
  <si>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</si>
  <si>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</si>
  <si>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</si>
  <si>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</si>
  <si>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</si>
  <si>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</si>
  <si>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</si>
  <si>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</si>
  <si>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</si>
  <si>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</si>
  <si>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</si>
  <si>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</si>
  <si>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</si>
  <si>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</si>
  <si>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</si>
  <si>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</si>
  <si>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</si>
  <si>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</si>
  <si>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</si>
  <si>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</si>
  <si>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</si>
  <si>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</si>
  <si>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</si>
  <si>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</si>
  <si>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</si>
  <si>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</si>
  <si>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</si>
  <si>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</si>
  <si>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</si>
  <si>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</si>
  <si>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</si>
  <si>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</si>
  <si>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</si>
  <si>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</si>
  <si>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</si>
  <si>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</si>
  <si>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</si>
  <si>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</si>
  <si>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</si>
  <si>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</si>
  <si>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</si>
  <si>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</si>
  <si>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</si>
  <si>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</si>
  <si>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</si>
  <si>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</si>
  <si>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</si>
  <si>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</si>
  <si>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</si>
  <si>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</si>
  <si>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</si>
  <si>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</si>
  <si>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</si>
  <si>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</si>
  <si>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</si>
  <si>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</si>
  <si>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</si>
  <si>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</si>
  <si>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</si>
  <si>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</si>
  <si>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</si>
  <si>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</si>
  <si>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</si>
  <si>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</si>
  <si>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</si>
  <si>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</si>
  <si>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</si>
  <si>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</si>
  <si>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</si>
  <si>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</si>
  <si>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</si>
  <si>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</si>
  <si>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</si>
  <si>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</si>
  <si>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</si>
  <si>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</si>
  <si>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</si>
  <si>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</si>
  <si>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</si>
  <si>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</si>
  <si>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</si>
  <si>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</si>
  <si>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</si>
  <si>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</si>
  <si>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</si>
  <si>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</si>
  <si>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</si>
  <si>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</si>
  <si>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</si>
  <si>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</si>
  <si>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</si>
  <si>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</si>
  <si>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</si>
  <si>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</si>
  <si>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</si>
  <si>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</si>
  <si>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</si>
  <si>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</si>
  <si>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</si>
  <si>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</si>
  <si>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</si>
  <si>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</si>
  <si>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</si>
  <si>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</si>
  <si>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</si>
  <si>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</si>
  <si>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</si>
  <si>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</si>
  <si>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</si>
  <si>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</si>
  <si>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</si>
  <si>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</si>
  <si>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</si>
  <si>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</si>
  <si>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</si>
  <si>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</si>
  <si>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</si>
  <si>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</si>
  <si>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</si>
  <si>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</si>
  <si>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</si>
  <si>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</si>
  <si>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</si>
  <si>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</si>
  <si>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</si>
  <si>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</si>
  <si>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</si>
  <si>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</si>
  <si>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</si>
  <si>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</si>
  <si>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</si>
  <si>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</si>
  <si>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</si>
  <si>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</si>
  <si>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</si>
  <si>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</si>
  <si>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</si>
  <si>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</si>
  <si>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</si>
  <si>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</si>
  <si>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</si>
  <si>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</si>
  <si>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</si>
  <si>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</si>
  <si>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</si>
  <si>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</si>
  <si>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</si>
  <si>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</si>
  <si>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</si>
  <si>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</si>
  <si>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</si>
  <si>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</si>
  <si>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</si>
  <si>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</si>
  <si>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</si>
  <si>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</si>
  <si>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</si>
  <si>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</si>
  <si>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</si>
  <si>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</si>
  <si>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</si>
  <si>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</si>
  <si>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</si>
  <si>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</si>
  <si>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</si>
  <si>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</si>
  <si>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</si>
  <si>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</si>
  <si>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</si>
  <si>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</si>
  <si>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</si>
  <si>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PCM-20251025-00001033</t>
  </si>
  <si>
    <t>Emergency</t>
  </si>
  <si>
    <t>SCECO Blackout Team checking one by one</t>
  </si>
  <si>
    <t>PCM-20251025-00001148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</si>
</sst>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7" totalsRowShown="0" headerRowDxfId="31" dataDxfId="30" headerRowBorderDxfId="28" tableBorderDxfId="29">
  <autoFilter ref="A1:L4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292.67723865740845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12.182250231482612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45955.625664583335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45955.625664583335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45955.625664583335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45955.625664583335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45955.625664583335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45955.625664583335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45955.625664583335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45955.625664583335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45955.625664583335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45955.625664583335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45955.625664583335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45955.625664583335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45955.625664583335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45955.625664583335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45955.625664583335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45955.625664583335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45955.625664583335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45955.625664583335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45955.625664583335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45955.625664583335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45955.625664583335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45955.625664583335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45955.625664583335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45955.625664583335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45955.625664583335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45955.625664583335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45955.625664583335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45955.625664583335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45955.625664583335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45955.625664583335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45955.625664583335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45955.625664583335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45955.625664583335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45955.625664583335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45955.625664583335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45955.625664583335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45955.625664583335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45955.625664583335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45955.625664583335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45955.625664583335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45955.625664583335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45955.625664583335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45955.625664583335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45955.625664583335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45955.625664583335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45955.625664583335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45955.625664583335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45955.625664583335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45955.625664583335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45955.625664583335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45955.625664583335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45955.625664583335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45955.625664583335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45955.625664583335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45955.625664583335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45955.625664583335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45955.625664583335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61BFEEE3-B0B0-44AA-A275-27D328A1FC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130.62582662037312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11.129889120369626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45955.625664583335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45955.625664583335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45955.625664583335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45955.625664583335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45955.625664583335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45955.625664583335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45955.625664583335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45955.625664583335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45955.625664583335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45955.625664583335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45955.625664583335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45955.625664583335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45955.625664583335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45955.625664583335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45955.625664583335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45955.625664583335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45955.625664583335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45955.625664583335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45955.625664583335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45955.625664583335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45955.625664583335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45955.625664583335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45955.625664583335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45955.625664583335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45955.625664583335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45955.625664583335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45955.625664583335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45955.625664583335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45955.625664583335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45955.625664583335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45955.625664583335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45955.625664583335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45955.625664583335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45955.625664583335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45955.625664583335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45955.625664583335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45955.625664583335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45955.625664583335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45955.625664583335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45955.625664583335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45955.625664583335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45955.625664583335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45955.625664583335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45955.625664583335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45955.625664583335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45955.625664583335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45955.625664583335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45955.625664583335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45955.625664583335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45955.625664583335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45955.625664583335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45955.625664583335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45955.625664583335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45955.625664583335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45955.625664583335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45955.625664583335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45955.625664583335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45955.625664583335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45955.625664583335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45955.625664583335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45955.625664583335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45955.625664583335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45955.625664583335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45955.625664583335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45955.625664583335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45955.625664583335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45955.625664583335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45955.625664583335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45955.625664583335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45955.625664583335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45955.625664583335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45955.625664583335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45955.625664583335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45955.625664583335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45955.625664583335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45955.625664583335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45955.625664583335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45955.625664583335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45955.625664583335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45955.625664583335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45955.625664583335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45955.625664583335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45955.625664583335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45955.625664583335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45955.625664583335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45955.625664583335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45955.625664583335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45955.625664583335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45955.625664583335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45955.625664583335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45955.625664583335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45955.625664583335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45955.625664583335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45955.625664583335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45955.625664583335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45955.625664583335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45955.625664583335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45955.625664583335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45955.625664583335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45955.625664583335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45955.625664583335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45955.625664583335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45955.625664583335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45955.625664583335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45955.625664583335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45955.625664583335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45955.625664583335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45955.625664583335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45955.625664583335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45955.625664583335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45955.625664583335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45955.625664583335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45955.625664583335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45955.625664583335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45955.625664583335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45955.625664583335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45955.625664583335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45955.625664583335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45955.625664583335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45955.625664583335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45955.625664583335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45955.625664583335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45955.625664583335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45955.625664583335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45955.625664583335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45955.625664583335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45955.625664583335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45955.625664583335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45955.625664583335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45955.625664583335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45955.625664583335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45955.625664583335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45955.625664583335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45955.625664583335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45955.625664583335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45955.625664583335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45955.625664583335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45955.625664583335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45955.625664583335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45955.625664583335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45955.625664583335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45955.625664583335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45955.625664583335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45955.625664583335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45955.625664583335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45955.625664583335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45955.625664583335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45955.625664583335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45955.625664583335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45955.625664583335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45955.625664583335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45955.625664583335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45955.625664583335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45955.625664583335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45955.625664583335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45955.625664583335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45955.625664583335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45955.625664583335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45955.625664583335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45955.625664583335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45955.625664583335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45955.625664583335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45955.625664583335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45955.625664583335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45955.625664583335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45955.625664583335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45955.625664583335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45955.625664583335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45955.625664583335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45955.625664583335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45955.625664583335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45955.625664583335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45955.625664583335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45955.625664583335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45955.625664583335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45955.625664583335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45955.625664583335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45955.625664583335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45955.625664583335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45955.625664583335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45955.625664583335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45955.625664583335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45955.625664583335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45955.625664583335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45955.625664583335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45955.625664583335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45955.625664583335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45955.625664583335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45955.625664583335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45955.625664583335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45955.625664583335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45955.625664583335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45955.625664583335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45955.625664583335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45955.625664583335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45955.625664583335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45955.625664583335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45955.625664583335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45955.625664583335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45955.625664583335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45955.625664583335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45955.625664583335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45955.625664583335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45955.625664583335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45955.625664583335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45955.625664583335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45955.625664583335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45955.625664583335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45955.625664583335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45955.625664583335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45955.625664583335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45955.625664583335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45955.625664583335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45955.625664583335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45955.625664583335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45955.625664583335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45955.625664583335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45955.625664583335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45955.625664583335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45955.625664583335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45955.625664583335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45955.625664583335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45955.625664583335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45955.625664583335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45955.625664583335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45955.625664583335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45955.625664583335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45955.625664583335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45955.625664583335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45955.625664583335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45955.625664583335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45955.625664583335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45955.625664583335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45955.625664583335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45955.625664583335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45955.625664583335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45955.625664583335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45955.625664583335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45955.625664583335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45955.625664583335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45955.625664583335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45955.625664583335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45955.625664583335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45955.625664583335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45955.625664583335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45955.625664583335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45955.625664583335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45955.625664583335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45955.625664583335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45955.625664583335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45955.625664583335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45955.625664583335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45955.625664583335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45955.625664583335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45955.625664583335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45955.625664583335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45955.625664583335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45955.625664583335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45955.625664583335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45955.625664583335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45955.625664583335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45955.625664583335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45955.625664583335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45955.625664583335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45955.625664583335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45955.625664583335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45955.625664583335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45955.625664583335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45955.625664583335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45955.625664583335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45955.625664583335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45955.625664583335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45955.625664583335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45955.625664583335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45955.625664583335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45955.625664583335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45955.625664583335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45955.625664583335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45955.625664583335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45955.625664583335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45955.625664583335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45955.625664583335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45955.625664583335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45955.625664583335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45955.625664583335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45955.625664583335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45955.625664583335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45955.625664583335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45955.625664583335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45955.625664583335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45955.625664583335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45955.625664583335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45955.625664583335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45955.625664583335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45955.625664583335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45955.625664583335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45955.625664583335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45955.625664583335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45955.625664583335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45955.625664583335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45955.625664583335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45955.625664583335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45955.625664583335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45955.625664583335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45955.625664583335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45955.625664583335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45955.625664583335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45955.625664583335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45955.625664583335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45955.625664583335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45955.625664583335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45955.625664583335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45955.625664583335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45955.625664583335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45955.625664583335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45955.625664583335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45955.625664583335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45955.625664583335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45955.625664583335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45955.625664583335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45955.625664583335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45955.625664583335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45955.625664583335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45955.625664583335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45955.625664583335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45955.625664583335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45955.625664583335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45955.625664583335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45955.625664583335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45955.625664583335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45955.625664583335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45955.625664583335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45955.625664583335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45955.625664583335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45955.625664583335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45955.625664583335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45955.625664583335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45955.625664583335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45955.625664583335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45955.625664583335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45955.625664583335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45955.625664583335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45955.625664583335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45955.625664583335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45955.625664583335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45955.625664583335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45955.625664583335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45955.625664583335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45955.625664583335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45955.625664583335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45955.625664583335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45955.625664583335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45955.625664583335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45955.625664583335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45955.625664583335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45955.625664583335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45955.625664583335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45955.625664583335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45955.625664583335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45955.625664583335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45955.625664583335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45955.625664583335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45955.625664583335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45955.625664583335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45955.625664583335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45955.625664583335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45955.625664583335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45955.625664583335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45955.625664583335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45955.625664583335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45955.625664583335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45955.625664583335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45955.625664583335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45955.625664583335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45955.625664583335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45955.625664583335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45955.625664583335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45955.625664583335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45955.625664583335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45955.625664583335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45955.625664583335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45955.625664583335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45955.625664583335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45955.625664583335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45955.625664583335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45955.625664583335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45955.625664583335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45955.625664583335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45955.625664583335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45955.625664583335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45955.625664583335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45955.625664583335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45955.625664583335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45955.625664583335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45955.625664583335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45955.625664583335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45955.625664583335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45955.625664583335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45955.625664583335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45955.625664583335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45955.625664583335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45955.625664583335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45955.625664583335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45955.625664583335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45955.625664583335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45955.625664583335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45955.625664583335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45955.625664583335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45955.625664583335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45955.625664583335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45955.625664583335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45955.625664583335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45955.625664583335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45955.625664583335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45955.625664583335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45955.625664583335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45955.625664583335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45955.625664583335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45955.625664583335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45955.625664583335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45955.625664583335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45955.625664583335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45955.625664583335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45955.625664583335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45955.625664583335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45955.625664583335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45955.625664583335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45955.625664583335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45955.625664583335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45955.625664583335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45955.625664583335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45955.625664583335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45955.625664583335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45955.625664583335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45955.625664583335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45955.625664583335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45955.625664583335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45955.625664583335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45955.625664583335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45955.625664583335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45955.625664583335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45955.625664583335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45955.625664583335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45955.625664583335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45955.625664583335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45955.625664583335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45955.625664583335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45955.625664583335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45955.625664583335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45955.625664583335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45955.625664583335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45955.625664583335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45955.625664583335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45955.625664583335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45955.625664583335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45955.625664583335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45955.625664583335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45955.625664583335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45955.625664583335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45955.625664583335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45955.625664583335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45955.625664583335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45955.625664583335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45955.625664583335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45955.625664583335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45955.625664583335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45955.625664583335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45955.625664583335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45955.625664583335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45955.625664583335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45955.625664583335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45955.625664583335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45955.625664583335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45955.625664583335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45955.625664583335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45955.625664583335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45955.625664583335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45955.625664583335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45955.625664583335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45955.625664583335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45955.625664583335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45955.625664583335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45955.625664583335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45955.625664583335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45955.625664583335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45955.625664583335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45955.625664583335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45955.625664583335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45955.625664583335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45955.625664583335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45955.625664583335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45955.625664583335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45955.625664583335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45955.625664583335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45955.625664583335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45955.625664583335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45955.625664583335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45955.625664583335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45955.625664583335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45955.625664583335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45955.625664583335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45955.625664583335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45955.625664583335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45955.625664583335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45955.625664583335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45955.625664583335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45955.625664583335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45955.625664583335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45955.625664583335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45955.625664583335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45955.625664583335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45955.625664583335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45955.625664583335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45955.625664583335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45955.625664583335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45955.625664583335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45955.625664583335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45955.625664583335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45955.625664583335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45955.625664583335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45955.625664583335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45955.625664583335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45955.625664583335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45955.625664583335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45955.625664583335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45955.625664583335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45955.625664583335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45955.625664583335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45955.625664583335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45955.625664583335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45955.625664583335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45955.625664583335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45955.625664583335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45955.625664583335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45955.625664583335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45955.625664583335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45955.625664583335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45955.625664583335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45955.625664583335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45955.625664583335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45955.625664583335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45955.625664583335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45955.625664583335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45955.625664583335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45955.625664583335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45955.625664583335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45955.625664583335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45955.625664583335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45955.625664583335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45955.625664583335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45955.625664583335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45955.625664583335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45955.625664583335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45955.625664583335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45955.625664583335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45955.625664583335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45955.625664583335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45955.625664583335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45955.625664583335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45955.625664583335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45955.625664583335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45955.625664583335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45955.625664583335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45955.625664583335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45955.625664583335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45955.625664583335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45955.625664583335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45955.625664583335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45955.625664583335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45955.625664583335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45955.625664583335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45955.625664583335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45955.625664583335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45955.625664583335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45955.625664583335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45955.625664583335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45955.625664583335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45955.625664583335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45955.625664583335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45955.625664583335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45955.625664583335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45955.625664583335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45955.625664583335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45955.625664583335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45955.625664583335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45955.625664583335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45955.625664583335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45955.625664583335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45955.625664583335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45955.625664583335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45955.625664583335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45955.625664583335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45955.625664583335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45955.625664583335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45955.625664583335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45955.625664583335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45955.625664583335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45955.625664583335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45955.625664583335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45955.625664583335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45955.625664583335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45955.625664583335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45955.625664583335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45955.625664583335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45955.625664583335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45955.625664583335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45955.625664583335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45955.625664583335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45955.625664583335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45955.625664583335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45955.625664583335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45955.625664583335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45955.625664583335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45955.625664583335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45955.625664583335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45955.625664583335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45955.625664583335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45955.625664583335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45955.625664583335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45955.625664583335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45955.625664583335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45955.625664583335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45955.625664583335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45955.625664583335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45955.625664583335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45955.625664583335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45955.625664583335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45955.625664583335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45955.625664583335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45955.625664583335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45955.625664583335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45955.625664583335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45955.625664583335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45955.625664583335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45955.625664583335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45955.625664583335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45955.625664583335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45955.625664583335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45955.625664583335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45955.625664583335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45955.625664583335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45955.625664583335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45955.625664583335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45955.625664583335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45955.625664583335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45955.625664583335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45955.625664583335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45955.625664583335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45955.625664583335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45955.625664583335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45955.625664583335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45955.625664583335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45955.625664583335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45955.625664583335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45955.625664583335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45955.625664583335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45955.625664583335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45955.625664583335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45955.625664583335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45955.625664583335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45955.625664583335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45955.625664583335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45955.625664583335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45955.625664583335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45955.625664583335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45955.625664583335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45955.625664583335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45955.625664583335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45955.625664583335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45955.625664583335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45955.625664583335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45955.625664583335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45955.625664583335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45955.625664583335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45955.625664583335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45955.625664583335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45955.625664583335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45955.625664583335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45955.625664583335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45955.625664583335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45955.625664583335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45955.625664583335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45955.625664583335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45955.625664583335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45955.625664583335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45955.625664583335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45955.625664583335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45955.625664583335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45955.625664583335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45955.625664583335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45955.625664583335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45955.625664583335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45955.625664583335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45955.625664583335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45955.625664583335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45955.625664583335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45955.625664583335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45955.625664583335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45955.625664583335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45955.625664583335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45955.625664583335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45955.625664583335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45955.625664583335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45955.625664583335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45955.625664583335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45955.625664583335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45955.625664583335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45955.625664583335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45955.625664583335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45955.625664583335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45955.625664583335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45955.625664583335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45955.625664583335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45955.625664583335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45955.625664583335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45955.625664583335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45955.625664583335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45955.625664583335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45955.625664583335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45955.625664583335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45955.625664583335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45955.625664583335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45955.625664583335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45955.625664583335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45955.625664583335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45955.625664583335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45955.625664583335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45955.625664583335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45955.625664583335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45955.625664583335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45955.625664583335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45955.625664583335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45955.625664583335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45955.625664583335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45955.625664583335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45955.625664583335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45955.625664583335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45955.625664583335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45955.625664583335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45955.625664583335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45955.625664583335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45955.625664583335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45955.625664583335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45955.625664583335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45955.625664583335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45955.625664583335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45955.625664583335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45955.625664583335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45955.625664583335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45955.625664583335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45955.625664583335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45955.625664583335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45955.625664583335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45955.625664583335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45955.625664583335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45955.625664583335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45955.625664583335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45955.625664583335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45955.625664583335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45955.625664583335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45955.625664583335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45955.625664583335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45955.625664583335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45955.625664583335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45955.625664583335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45955.625664583335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45955.625664583335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45955.625664583335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45955.625664583335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45955.625664583335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45955.625664583335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45955.625664583335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45955.625664583335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45955.625664583335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45955.625664583335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45955.625664583335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45955.625664583335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45955.625664583335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45955.625664583335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45955.625664583335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45955.625664583335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45955.625664583335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45955.625664583335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45955.625664583335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45955.625664583335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45955.625664583335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45955.625664583335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45955.625664583335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45955.625664583335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45955.625664583335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45955.625664583335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45955.625664583335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45955.625664583335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45955.625664583335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45955.625664583335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45955.625664583335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45955.625664583335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45955.625664583335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45955.625664583335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45955.625664583335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45955.625664583335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45955.625664583335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45955.625664583335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45955.625664583335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45955.625664583335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45955.625664583335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45955.625664583335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45955.625664583335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45955.625664583335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45955.625664583335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45955.625664583335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45955.625664583335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45955.625664583335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45955.625664583335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45955.625664583335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45955.625664583335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45955.625664583335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45955.625664583335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45955.625664583335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45955.625664583335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45955.625664583335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45955.625664583335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45955.625664583335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45955.625664583335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45955.625664583335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45955.625664583335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45955.625664583335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45955.625664583335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45955.625664583335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45955.625664583335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45955.625664583335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45955.625664583335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45955.625664583335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45955.625664583335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45955.625664583335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45955.625664583335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45955.625664583335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45955.625664583335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45955.625664583335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45955.625664583335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45955.625664583335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45955.625664583335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45955.625664583335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45955.625664583335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45955.625664583335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45955.625664583335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45955.625664583335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45955.625664583335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45955.625664583335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45955.625664583335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45955.625664583335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45955.625664583335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45955.625664583335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45955.625664583335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45955.625664583335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45955.625664583335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45955.625664583335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45955.625664583335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45955.625664583335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45955.625664583335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45955.625664583335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45955.625664583335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45955.625664583335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45955.625664583335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45955.625664583335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45955.625664583335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45955.625664583335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45955.625664583335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45955.625664583335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45955.625664583335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45955.625664583335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45955.625664583335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45955.625664583335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45955.625664583335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45955.625664583335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45955.625664583335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45955.625664583335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45955.625664583335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45955.625664583335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45955.625664583335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45955.625664583335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45955.625664583335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45955.625664583335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45955.625664583335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45955.625664583335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45955.625664583335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45955.625664583335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45955.625664583335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45955.625664583335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45955.625664583335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45955.625664583335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45955.625664583335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45955.625664583335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45955.625664583335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45955.625664583335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45955.625664583335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45955.625664583335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45955.625664583335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45955.625664583335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45955.625664583335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45955.625664583335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45955.625664583335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45955.625664583335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45955.625664583335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45955.625664583335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45955.625664583335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45955.625664583335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45955.625664583335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45955.625664583335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45955.625664583335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45955.625664583335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45955.625664583335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45955.625664583335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45955.625664583335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45955.625664583335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45955.625664583335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45955.625664583335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45955.625664583335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45955.625664583335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45955.625664583335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45955.625664583335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45955.625664583335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45955.625664583335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45955.625664583335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45955.625664583335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45955.625664583335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45955.625664583335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45955.625664583335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45955.625664583335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45955.625664583335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45955.625664583335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45955.625664583335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45955.625664583335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45955.625664583335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45955.625664583335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45955.625664583335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45955.625664583335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45955.625664583335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45955.625664583335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45955.625664583335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45955.625664583335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45955.625664583335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45955.625664583335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45955.625664583335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45955.625664583335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45955.625664583335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45955.625664583335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45955.625664583335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45955.625664583335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45955.625664583335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45955.625664583335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45955.625664583335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45955.625664583335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45955.625664583335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45955.625664583335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45955.625664583335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45955.625664583335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45955.625664583335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45955.625664583335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45955.625664583335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45955.625664583335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45955.625664583335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45955.625664583335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45955.625664583335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45955.625664583335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45955.625664583335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45955.625664583335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45955.625664583335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45955.625664583335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45955.625664583335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45955.625664583335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45955.625664583335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45955.625664583335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45955.625664583335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45955.625664583335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45955.625664583335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45955.625664583335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45955.625664583335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45955.625664583335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45955.625664583335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45955.625664583335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45955.625664583335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45955.625664583335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45955.625664583335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45955.625664583335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45955.625664583335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45955.625664583335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45955.625664583335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45955.625664583335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45955.625664583335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45955.625664583335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45955.625664583335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45955.625664583335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45955.625664583335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45955.625664583335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45955.625664583335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45955.625664583335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45955.625664583335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45955.625664583335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45955.625664583335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45955.625664583335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45955.625664583335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45955.625664583335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45955.625664583335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45955.625664583335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45955.625664583335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45955.625664583335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45955.625664583335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45955.625664583335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45955.625664583335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45955.625664583335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45955.625664583335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45955.625664583335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45955.625664583335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45955.625664583335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45955.625664583335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45955.625664583335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45955.625664583335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45955.625664583335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45955.625664583335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45955.625664583335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45955.625664583335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45955.625664583335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45955.625664583335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45955.625664583335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45955.625664583335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45955.625664583335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45955.625664583335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45955.625664583335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45955.625664583335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45955.625664583335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45955.625664583335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45955.625664583335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45955.625664583335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45955.625664583335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45955.625664583335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45955.625664583335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45955.625664583335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45955.625664583335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45955.625664583335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45955.625664583335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45955.625664583335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45955.625664583335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45955.625664583335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45955.625664583335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45955.625664583335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45955.625664583335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45955.625664583335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45955.625664583335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45955.625664583335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45955.625664583335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45955.625664583335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45955.625664583335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45955.625664583335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45955.625664583335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45955.625664583335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45955.625664583335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45955.625664583335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45955.625664583335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45955.625664583335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45955.625664583335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45955.625664583335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45955.625664583335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45955.625664583335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45955.625664583335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45955.625664583335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45955.625664583335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45955.625664583335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45955.625664583335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45955.625664583335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45955.625664583335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45955.625664583335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45955.625664583335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45955.625664583335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45955.625664583335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45955.625664583335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45955.625664583335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45955.625664583335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45955.625664583335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45955.625664583335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45955.625664583335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45955.625664583335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45955.625664583335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45955.625664583335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45955.625664583335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45955.625664583335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45955.625664583335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45955.625664583335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45955.625664583335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45955.625664583335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45955.625664583335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45955.625664583335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45955.625664583335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45955.625664583335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45955.625664583335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45955.625664583335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45955.625664583335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45955.625664583335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45955.625664583335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45955.625664583335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45955.625664583335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45955.625664583335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45955.625664583335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45955.625664583335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45955.625664583335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45955.625664583335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45955.625664583335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45955.625664583335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45955.625664583335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45955.625664583335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45955.625664583335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45955.625664583335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45955.625664583335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45955.625664583335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45955.625664583335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45955.625664583335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45955.625664583335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45955.625664583335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45955.625664583335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45955.625664583335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45955.625664583335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45955.625664583335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45955.625664583335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45955.625664583335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45955.625664583335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45955.625664583335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45955.625664583335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45955.625664583335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45955.625664583335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45955.625664583335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45955.625664583335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45955.625664583335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45955.625664583335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45955.625664583335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45955.625664583335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45955.625664583335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45955.625664583335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45955.625664583335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45955.625664583335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45955.625664583335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45955.625664583335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45955.625664583335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45955.625664583335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45955.625664583335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45955.625664583335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45955.625664583335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45955.625664583335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45955.625664583335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45955.625664583335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45955.625664583335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45955.625664583335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45955.625664583335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45955.625664583335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45955.625664583335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45955.625664583335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45955.625664583335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45955.625664583335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45955.625664583335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45955.625664583335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45955.625664583335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45955.625664583335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45955.625664583335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45955.625664583335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45955.625664583335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45955.625664583335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45955.625664583335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45955.625664583335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45955.625664583335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45955.625664583335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45955.625664583335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45955.625664583335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45955.625664583335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45955.625664583335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45955.625664583335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45955.625664583335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45955.625664583335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45955.625664583335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45955.625664583335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45955.625664583335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45955.625664583335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45955.625664583335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45955.625664583335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45955.625664583335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45955.625664583335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45955.625664583335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45955.625664583335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45955.625664583335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45955.625664583335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45955.625664583335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45955.625664583335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45955.625664583335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45955.625664583335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45955.625664583335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45955.625664583335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45955.625664583335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45955.625664583335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45955.625664583335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45955.625664583335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45955.625664583335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45955.625664583335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45955.625664583335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45955.625664583335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45955.625664583335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45955.625664583335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45955.625664583335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45955.625664583335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45955.625664583335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45955.625664583335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45955.625664583335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45955.625664583335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45955.625664583335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45955.625664583335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45955.625664583335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45955.625664583335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45955.625664583335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45955.625664583335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45955.625664583335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45955.625664583335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45955.625664583335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45955.625664583335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45955.625664583335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45955.625664583335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45955.625664583335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45955.625664583335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45955.625664583335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45955.625664583335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45955.625664583335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45955.625664583335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45955.625664583335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45955.625664583335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45955.625664583335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45955.625664583335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45955.625664583335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45955.625664583335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45955.625664583335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45955.625664583335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45955.625664583335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45955.625664583335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45955.625664583335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45955.625664583335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45955.625664583335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45955.625664583335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45955.625664583335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45955.625664583335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45955.625664583335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45955.625664583335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45955.625664583335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45955.625664583335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45955.625664583335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45955.625664583335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45955.625664583335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45955.625664583335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45955.625664583335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45955.625664583335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45955.625664583335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45955.625664583335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45955.625664583335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45955.625664583335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45955.625664583335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45955.625664583335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45955.625664583335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45955.625664583335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45955.625664583335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45955.625664583335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45955.625664583335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45955.625664583335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45955.625664583335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45955.625664583335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45955.625664583335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45955.625664583335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45955.625664583335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45955.625664583335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45955.625664583335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45955.625664583335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45955.625664583335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45955.625664583335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45955.625664583335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45955.625664583335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45955.625664583335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45955.625664583335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45955.625664583335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45955.625664583335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45955.625664583335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45955.625664583335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45955.625664583335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45955.625664583335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45955.625664583335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45955.625664583335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45955.625664583335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45955.625664583335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45955.625664583335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45955.625664583335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45955.625664583335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45955.625664583335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45955.625664583335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45955.625664583335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45955.625664583335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45955.625664583335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45955.625664583335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45955.625664583335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45955.625664583335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45955.625664583335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45955.625664583335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45955.625664583335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45955.625664583335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45955.625664583335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45955.625664583335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45955.625664583335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45955.625664583335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45955.625664583335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45955.625664583335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45955.625664583335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45955.625664583335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45955.625664583335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45955.625664583335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45955.625664583335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45955.625664583335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45955.625664583335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45955.625664583335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45955.625664583335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45955.625664583335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45955.625664583335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45955.625664583335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45955.625664583335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45955.625664583335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45955.625664583335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45955.625664583335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45955.625664583335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45955.625664583335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45955.625664583335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45955.625664583335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45955.625664583335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45955.625664583335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45955.625664583335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45955.625664583335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45955.625664583335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45955.625664583335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45955.625664583335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45955.625664583335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45955.625664583335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45955.625664583335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252.14494699073839</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1.9909423611097736</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R4</v>
      </c>
      <c r="C4" s="121"/>
      <c r="D4" s="122" t="s">
        <v>27180</v>
      </c>
      <c r="E4" s="99"/>
      <c r="F4" s="124"/>
      <c r="G4" s="125">
        <f ca="1">IFERROR(NOW()-F4,"")</f>
        <v>45955.625664583335</v>
      </c>
      <c r="H4" s="124"/>
      <c r="I4" s="120" t="str">
        <f>IFERROR(VLOOKUP(D4,DB!A:F,6,0),"")</f>
        <v>SCECO+STB</v>
      </c>
      <c r="J4" s="120" t="str">
        <f>IFERROR(VLOOKUP(D4,DB!A:G,7,0),"")</f>
        <v>In progress</v>
      </c>
      <c r="K4" s="126"/>
      <c r="L4" s="122" t="str">
        <f>IFERROR(VLOOKUP(D4,DB!A:I,9,0),"")</f>
        <v>Latis</v>
      </c>
    </row>
    <row r="5" spans="1:16" ht="15" customHeight="1">
      <c r="A5" s="120"/>
      <c r="B5" s="120" t="str">
        <f>IFERROR(VLOOKUP(D5,DB!A:K,11,0),"")</f>
        <v/>
      </c>
      <c r="C5" s="121"/>
      <c r="D5" s="122"/>
      <c r="E5" s="99"/>
      <c r="F5" s="124"/>
      <c r="G5" s="125">
        <f ca="1">IFERROR(NOW()-F5,"")</f>
        <v>45955.625664583335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45955.625664583335</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36088</v>
      </c>
      <c r="E7" s="99"/>
      <c r="F7" s="124"/>
      <c r="G7" s="125">
        <f ca="1">IFERROR(NOW()-F7,"")</f>
        <v>45955.625664583335</v>
      </c>
      <c r="H7" s="124"/>
      <c r="I7" s="120" t="str">
        <f>IFERROR(VLOOKUP(D7,DB!A:F,6,0),"")</f>
        <v>Generator-SG</v>
      </c>
      <c r="J7" s="120" t="str">
        <f>IFERROR(VLOOKUP(D7,DB!A:G,7,0),"")</f>
        <v>Weak</v>
      </c>
      <c r="K7" s="126"/>
      <c r="L7" s="122" t="str">
        <f>IFERROR(VLOOKUP(D7,DB!A:I,9,0),"")</f>
        <v>Latis</v>
      </c>
    </row>
    <row r="8" spans="1:16" ht="15" customHeight="1">
      <c r="A8" s="120"/>
      <c r="B8" s="120" t="str">
        <f>IFERROR(VLOOKUP(D8,DB!A:K,11,0),"")</f>
        <v/>
      </c>
      <c r="C8" s="121"/>
      <c r="D8" s="94"/>
      <c r="E8" s="99"/>
      <c r="F8" s="124"/>
      <c r="G8" s="125">
        <f ca="1">IFERROR(NOW()-F8,"")</f>
        <v>45955.625664583335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45955.625664583335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45955.625664583335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45955.625664583335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45955.625664583335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45955.625664583335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45955.625664583335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45955.625664583335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45955.625664583335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45955.625664583335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45955.625664583335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45955.625664583335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45955.625664583335</v>
      </c>
      <c r="H20" s="124"/>
      <c r="I20" s="120" t="str">
        <f>IFERROR(VLOOKUP(D20,DB!A:F,6,0),"")</f>
        <v/>
      </c>
      <c r="J20" s="120" t="str">
        <f>IFERROR(VLOOKUP(D20,DB!A:G,7,0),"")</f>
        <v/>
      </c>
      <c r="K20" s="126"/>
      <c r="L20" s="122" t="str">
        <f>IFERROR(VLOOKUP(D20,DB!A:I,9,0),"")</f>
        <v/>
      </c>
    </row>
    <row r="21" spans="1:12" ht="15" customHeight="1">
      <c r="A21" s="120"/>
      <c r="B21" s="120" t="str">
        <f>IFERROR(VLOOKUP(D21,DB!A:K,11,0),"")</f>
        <v>R4</v>
      </c>
      <c r="C21" s="121"/>
      <c r="D21" s="94" t="s">
        <v>27180</v>
      </c>
      <c r="E21" s="123"/>
      <c r="F21" s="124"/>
      <c r="G21" s="125">
        <f ca="1">IFERROR(NOW()-F21,"")</f>
        <v>45955.625664583335</v>
      </c>
      <c r="H21" s="124"/>
      <c r="I21" s="120" t="str">
        <f>IFERROR(VLOOKUP(D21,DB!A:F,6,0),"")</f>
        <v>SCECO+STB</v>
      </c>
      <c r="J21" s="120" t="str">
        <f>IFERROR(VLOOKUP(D21,DB!A:G,7,0),"")</f>
        <v>In progress</v>
      </c>
      <c r="K21" s="126"/>
      <c r="L21" s="122" t="str">
        <f>IFERROR(VLOOKUP(D21,DB!A:I,9,0),"")</f>
        <v>Latis</v>
      </c>
    </row>
    <row r="22" spans="1:12" ht="15" customHeight="1">
      <c r="A22" s="120"/>
      <c r="B22" s="120" t="str">
        <f>IFERROR(VLOOKUP(D22,DB!A:K,11,0),"")</f>
        <v/>
      </c>
      <c r="C22" s="121"/>
      <c r="D22" s="94"/>
      <c r="E22" s="123"/>
      <c r="F22" s="124"/>
      <c r="G22" s="125">
        <f ca="1">IFERROR(NOW()-F22,"")</f>
        <v>45955.625664583335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45955.625664583335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45955.625664583335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45955.625664583335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45955.625664583335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45955.625664583335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45955.625664583335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45955.625664583335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45955.625664583335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45955.625664583335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45955.625664583335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45955.625664583335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45955.625664583335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45955.625664583335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45955.625664583335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45955.625664583335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45955.625664583335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45955.625664583335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45955.625664583335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45955.625664583335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45955.625664583335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45955.625664583335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45955.625664583335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45955.625664583335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45955.625664583335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45955.625664583335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45955.625664583335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45955.625664583335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45955.625664583335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45955.625664583335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45955.625664583335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45955.625664583335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45955.625664583335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45955.625664583335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45955.625664583335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45955.625664583335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45955.625664583335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45955.625664583335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45955.625664583335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45955.625664583335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45955.625664583335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45955.625664583335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45955.625664583335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45955.625664583335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45955.625664583335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45955.625664583335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45955.625664583335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45955.625664583335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45955.625664583335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45955.625664583335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45955.625664583335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45955.625664583335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45955.625664583335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45955.625664583335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45955.625664583335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45955.625664583335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45955.625664583335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45955.625664583335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45955.625664583335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45955.625664583335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45955.625664583335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45955.625664583335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45955.625664583335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45955.625664583335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45955.625664583335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45955.625664583335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45955.625664583335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45955.625664583335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45955.625664583335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45955.625664583335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45955.625664583335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45955.625664583335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45955.625664583335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45955.625664583335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45955.625664583335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45955.625664583335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45955.625664583335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45955.625664583335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45955.625664583335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45955.625664583335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45955.625664583335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45955.625664583335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45955.625664583335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45955.625664583335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45955.625664583335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45955.625664583335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45955.625664583335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45955.625664583335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45955.625664583335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45955.625664583335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45955.625664583335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45955.625664583335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45955.625664583335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45955.625664583335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45955.625664583335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45955.625664583335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45955.625664583335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45955.625664583335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45955.625664583335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45955.625664583335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45955.625664583335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45955.625664583335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45955.625664583335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45955.625664583335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45955.625664583335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45955.625664583335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45955.625664583335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45955.625664583335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45955.625664583335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45955.625664583335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45955.625664583335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45955.625664583335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45955.625664583335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45955.625664583335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45955.625664583335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45955.625664583335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45955.625664583335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45955.625664583335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45955.625664583335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45955.625664583335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45955.625664583335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45955.625664583335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45955.625664583335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45955.625664583335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45955.625664583335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45955.625664583335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45955.625664583335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45955.625664583335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45955.625664583335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45955.625664583335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45955.625664583335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45955.625664583335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45955.625664583335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45955.625664583335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45955.625664583335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45955.625664583335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45955.625664583335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45955.625664583335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45955.625664583335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45955.625664583335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45955.625664583335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45955.625664583335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45955.625664583335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45955.625664583335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45955.625664583335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45955.625664583335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45955.625664583335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45955.625664583335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45955.625664583335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45955.625664583335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45955.625664583335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45955.625664583335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45955.625664583335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45955.625664583335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45955.625664583335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45955.625664583335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45955.625664583335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45955.625664583335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45955.625664583335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45955.625664583335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45955.625664583335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45955.625664583335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45955.625664583335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45955.625664583335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45955.625664583335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45955.625664583335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45955.625664583335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45955.625664583335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45955.625664583335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45955.625664583335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45955.625664583335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45955.625664583335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45955.625664583335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45955.625664583335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45955.625664583335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45955.625664583335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45955.625664583335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45955.625664583335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45955.625664583335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45955.625664583335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45955.625664583335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45955.625664583335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45955.625664583335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45955.625664583335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45955.625664583335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45955.625664583335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45955.625664583335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45955.625664583335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45955.625664583335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45955.625664583335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45955.625664583335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45955.625664583335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45955.625664583335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45955.625664583335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45955.625664583335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45955.625664583335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45955.625664583335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45955.625664583335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45955.625664583335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45955.625664583335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45955.625664583335</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45955.625664583335</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0"/>
  <sheetViews>
    <sheetView workbookViewId="0">
      <selection activeCell="D10" sqref="D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63.793604398146272</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29.436787268517946</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6.9645534722221782</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5.6787268520565704E-2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5.2088194446696434E-2</v>
      </c>
      <c r="H6" s="154">
        <v>45955.563321759262</v>
      </c>
      <c r="I6" s="153" t="str">
        <f>IFERROR(VLOOKUP(D6,DB!A:F,6,0),"")</f>
        <v>SCECO</v>
      </c>
      <c r="J6" s="153" t="str">
        <f>IFERROR(VLOOKUP(D6,DB!A:G,7,0),"")</f>
        <v>Haj Removal</v>
      </c>
      <c r="K6" s="153" t="s">
        <v>39098</v>
      </c>
      <c r="L6" s="153" t="str">
        <f>IFERROR(VLOOKUP(D6,DB!A:I,9,0),"")</f>
        <v>Latis</v>
      </c>
    </row>
    <row r="7" spans="1:13" ht="15">
      <c r="A7" s="153" t="s">
        <v>39099</v>
      </c>
      <c r="B7" s="153" t="str">
        <f>IFERROR(VLOOKUP(D7,DB!A:K,11,0),"")</f>
        <v>R5</v>
      </c>
      <c r="C7" s="153">
        <v>1</v>
      </c>
      <c r="D7" s="153" t="s">
        <v>38341</v>
      </c>
      <c r="E7" s="153" t="s">
        <v>39100</v>
      </c>
      <c r="F7" s="154">
        <v>45955.573576388888</v>
      </c>
      <c r="G7" s="155">
        <f ca="1">IFERROR(NOW()-F7,"")</f>
        <v>5.2088194446696434E-2</v>
      </c>
      <c r="H7" s="154">
        <v>45955.563321759262</v>
      </c>
      <c r="I7" s="153" t="str">
        <f>IFERROR(VLOOKUP(D7,DB!A:F,6,0),"")</f>
        <v>SCECO</v>
      </c>
      <c r="J7" s="153" t="str">
        <f>IFERROR(VLOOKUP(D7,DB!A:G,7,0),"")</f>
        <v>Haj Removal</v>
      </c>
      <c r="K7" s="153" t="s">
        <v>39101</v>
      </c>
      <c r="L7" s="153" t="str">
        <f>IFERROR(VLOOKUP(D7,DB!A:I,9,0),"")</f>
        <v>Latis</v>
      </c>
    </row>
    <row r="8" spans="1:13" ht="15">
      <c r="A8" s="153" t="s">
        <v>39102</v>
      </c>
      <c r="B8" s="153" t="str">
        <f>IFERROR(VLOOKUP(D8,DB!A:K,11,0),"")</f>
        <v>R5</v>
      </c>
      <c r="C8" s="153">
        <v>5</v>
      </c>
      <c r="D8" s="153" t="s">
        <v>31751</v>
      </c>
      <c r="E8" s="153" t="s">
        <v>39079</v>
      </c>
      <c r="F8" s="154">
        <v>45955.608634259261</v>
      </c>
      <c r="G8" s="155">
        <f ca="1">IFERROR(NOW()-F8,"")</f>
        <v>1.7030324073857628E-2</v>
      </c>
      <c r="H8" s="154">
        <v>45955.601689814815</v>
      </c>
      <c r="I8" s="153" t="str">
        <f>IFERROR(VLOOKUP(D8,DB!A:F,6,0),"")</f>
        <v>SCECO</v>
      </c>
      <c r="J8" s="153" t="str">
        <f>IFERROR(VLOOKUP(D8,DB!A:G,7,0),"")</f>
        <v>Weak</v>
      </c>
      <c r="K8" s="153" t="s">
        <v>39098</v>
      </c>
      <c r="L8" s="153" t="str">
        <f>IFERROR(VLOOKUP(D8,DB!A:I,9,0),"")</f>
        <v>Latis</v>
      </c>
    </row>
    <row r="9" spans="1:13" ht="15">
      <c r="A9" s="153"/>
      <c r="B9" s="153" t="str">
        <f>IFERROR(VLOOKUP(D9,DB!A:K,11,0),"")</f>
        <v/>
      </c>
      <c r="C9" s="153"/>
      <c r="D9" s="153"/>
      <c r="E9" s="153"/>
      <c r="F9" s="154"/>
      <c r="G9" s="155">
        <f ca="1">IFERROR(NOW()-F9,"")</f>
        <v>45955.625664583335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45955.625664583335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45955.625664583335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45955.625664583335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45955.625664583335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45955.625664583335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45955.625664583335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45955.625664583335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45955.625664583335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45955.625664583335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45955.625664583335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45955.625664583335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45955.625664583335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45955.625664583335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45955.625664583335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45955.625664583335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45955.625664583335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45955.625664583335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45955.625664583335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45955.625664583335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45955.625664583335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45955.625664583335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45955.625664583335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45955.625664583335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45955.625664583335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45955.625664583335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45955.625664583335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45955.625664583335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45955.625664583335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45955.625664583335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45955.625664583335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45955.625664583335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45955.625664583335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45955.625664583335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45955.625664583335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45955.625664583335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45955.625664583335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45955.625664583335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45955.625664583335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45955.625664583335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45955.625664583335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45955.625664583335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45955.625664583335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45955.625664583335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45955.625664583335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45955.625664583335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45955.625664583335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45955.625664583335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45955.625664583335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45955.625664583335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45955.625664583335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45955.625664583335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45955.625664583335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45955.625664583335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45955.625664583335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45955.625664583335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45955.625664583335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45955.625664583335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45955.625664583335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45955.625664583335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45955.625664583335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45955.625664583335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45955.625664583335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45955.625664583335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45955.625664583335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45955.625664583335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45955.625664583335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45955.625664583335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45955.625664583335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45955.625664583335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45955.625664583335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45955.625664583335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45955.625664583335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45955.625664583335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45955.625664583335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45955.625664583335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45955.625664583335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45955.625664583335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45955.625664583335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45955.625664583335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45955.625664583335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45955.625664583335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45955.625664583335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45955.625664583335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45955.625664583335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45955.625664583335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45955.625664583335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45955.625664583335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45955.625664583335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45955.625664583335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45955.625664583335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45955.625664583335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45955.625664583335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45955.625664583335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45955.625664583335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45955.625664583335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45955.625664583335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45955.625664583335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45955.625664583335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45955.625664583335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45955.625664583335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45955.625664583335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45955.625664583335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45955.625664583335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45955.625664583335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45955.625664583335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45955.625664583335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45955.625664583335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45955.625664583335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45955.625664583335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45955.625664583335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45955.625664583335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45955.625664583335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45955.625664583335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45955.625664583335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45955.625664583335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45955.625664583335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45955.625664583335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45955.625664583335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45955.625664583335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45955.625664583335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45955.625664583335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45955.625664583335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45955.625664583335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45955.625664583335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45955.625664583335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45955.625664583335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45955.625664583335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45955.625664583335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45955.625664583335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45955.625664583335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45955.625664583335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45955.625664583335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45955.625664583335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45955.625664583335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45955.625664583335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45955.625664583335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45955.625664583335</v>
      </c>
      <c r="H146" s="154"/>
      <c r="I146" s="153" t="str">
        <f>IFERROR(VLOOKUP(D146,DB!A:F,6,0),"")</f>
        <v/>
      </c>
      <c r="J146" s="153" t="str">
        <f>IFERROR(VLOOKUP(D146,DB!A:G,7,0),"")</f>
        <v/>
      </c>
      <c r="K146" s="153"/>
      <c r="L146" s="153" t="str">
        <f>IFERROR(VLOOKUP(D146,DB!A:I,9,0),"")</f>
        <v/>
      </c>
    </row>
    <row r="147" spans="1:12" ht="15">
      <c r="A147" s="159"/>
      <c r="B147" s="159" t="str">
        <f>IFERROR(VLOOKUP(D147,DB!A:K,11,0),"")</f>
        <v/>
      </c>
      <c r="C147" s="159"/>
      <c r="D147" s="159"/>
      <c r="E147" s="159"/>
      <c r="F147" s="160"/>
      <c r="G147" s="161">
        <f ca="1">IFERROR(NOW()-F147,"")</f>
        <v>45955.625664583335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45955.625664583335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45955.625664583335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45955.625664583335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45955.625664583335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45955.625664583335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45955.625664583335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45955.625664583335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45955.625664583335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45955.625664583335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45955.625664583335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45955.625664583335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45955.625664583335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45955.625664583335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45955.625664583335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45955.625664583335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45955.625664583335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45955.625664583335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45955.625664583335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45955.625664583335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45955.625664583335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45955.625664583335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45955.625664583335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45955.625664583335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45955.625664583335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45955.625664583335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45955.625664583335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45955.625664583335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45955.625664583335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45955.625664583335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45955.625664583335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45955.625664583335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45955.625664583335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45955.625664583335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45955.625664583335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45955.625664583335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45955.625664583335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45955.625664583335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45955.625664583335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45955.625664583335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45955.625664583335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45955.625664583335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45955.625664583335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45955.625664583335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45955.625664583335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45955.625664583335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45955.625664583335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45955.625664583335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45955.625664583335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45955.625664583335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45955.625664583335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45955.625664583335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45955.625664583335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45955.625664583335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45955.625664583335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45955.625664583335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45955.625664583335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45955.625664583335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45955.625664583335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45955.625664583335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45955.625664583335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45955.625664583335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45955.625664583335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45955.625664583335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45955.625664583335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45955.625664583335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45955.625664583335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45955.625664583335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45955.625664583335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45955.625664583335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45955.625664583335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45955.625664583335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45955.625664583335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45955.625664583335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45955.625664583335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45955.625664583335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45955.625664583335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45955.625664583335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45955.625664583335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45955.625664583335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45955.625664583335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45955.625664583335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45955.625664583335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45955.625664583335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45955.625664583335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45955.625664583335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45955.625664583335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45955.625664583335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45955.625664583335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45955.625664583335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45955.625664583335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45955.625664583335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45955.625664583335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45955.625664583335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45955.625664583335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45955.625664583335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45955.625664583335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45955.625664583335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45955.625664583335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45955.625664583335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45955.625664583335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45955.625664583335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45955.625664583335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45955.625664583335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45955.625664583335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45955.625664583335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45955.625664583335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45955.625664583335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45955.625664583335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45955.625664583335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45955.625664583335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45955.625664583335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45955.625664583335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45955.625664583335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45955.625664583335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45955.625664583335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45955.625664583335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45955.625664583335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45955.625664583335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45955.625664583335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45955.625664583335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45955.625664583335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45955.625664583335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45955.625664583335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45955.625664583335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45955.625664583335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45955.625664583335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45955.625664583335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45955.625664583335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45955.625664583335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45955.625664583335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45955.625664583335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45955.625664583335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45955.625664583335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45955.625664583335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45955.625664583335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45955.625664583335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45955.625664583335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45955.625664583335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45955.625664583335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45955.625664583335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45955.625664583335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45955.625664583335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45955.625664583335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45955.625664583335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45955.625664583335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45955.625664583335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45955.625664583335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45955.625664583335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45955.625664583335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45955.625664583335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45955.625664583335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45955.625664583335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45955.625664583335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45955.625664583335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45955.625664583335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45955.625664583335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45955.625664583335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45955.625664583335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45955.625664583335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45955.625664583335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45955.625664583335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45955.625664583335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45955.625664583335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45955.625664583335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45955.625664583335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45955.625664583335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45955.625664583335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45955.625664583335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45955.625664583335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45955.625664583335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45955.625664583335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45955.625664583335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45955.625664583335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45955.625664583335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45955.625664583335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45955.625664583335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45955.625664583335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45955.625664583335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45955.625664583335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45955.625664583335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45955.625664583335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45955.625664583335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45955.625664583335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45955.625664583335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45955.625664583335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45955.625664583335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45955.625664583335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45955.625664583335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45955.625664583335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45955.625664583335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45955.625664583335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45955.625664583335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45955.625664583335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45955.625664583335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45955.625664583335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45955.625664583335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45955.625664583335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45955.625664583335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45955.625664583335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45955.625664583335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45955.625664583335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45955.625664583335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45955.625664583335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45955.625664583335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45955.625664583335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45955.625664583335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45955.625664583335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45955.625664583335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45955.625664583335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45955.625664583335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45955.625664583335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45955.625664583335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45955.625664583335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45955.625664583335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45955.625664583335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45955.625664583335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45955.625664583335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45955.625664583335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45955.625664583335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45955.625664583335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45955.625664583335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45955.625664583335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45955.625664583335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45955.625664583335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45955.625664583335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45955.625664583335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45955.625664583335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45955.625664583335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45955.625664583335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45955.625664583335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45955.625664583335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45955.625664583335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45955.625664583335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45955.625664583335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45955.625664583335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45955.625664583335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45955.625664583335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45955.625664583335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45955.625664583335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45955.625664583335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45955.625664583335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45955.625664583335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45955.625664583335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45955.625664583335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45955.625664583335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45955.625664583335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45955.625664583335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45955.625664583335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45955.625664583335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45955.625664583335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45955.625664583335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45955.625664583335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45955.625664583335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45955.625664583335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45955.625664583335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45955.625664583335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45955.625664583335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45955.625664583335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45955.625664583335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45955.625664583335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45955.625664583335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45955.625664583335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45955.625664583335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45955.625664583335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45955.625664583335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45955.625664583335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45955.625664583335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45955.625664583335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45955.625664583335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45955.625664583335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45955.625664583335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45955.625664583335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45955.625664583335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45955.625664583335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45955.625664583335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45955.625664583335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45955.625664583335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45955.625664583335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45955.625664583335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45955.625664583335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45955.625664583335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45955.625664583335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45955.625664583335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45955.625664583335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45955.625664583335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45955.625664583335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45955.625664583335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45955.625664583335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45955.625664583335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45955.625664583335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45955.625664583335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45955.625664583335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45955.625664583335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45955.625664583335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45955.625664583335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45955.625664583335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45955.625664583335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45955.625664583335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45955.625664583335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45955.625664583335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45955.625664583335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45955.625664583335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45955.625664583335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45955.625664583335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45955.625664583335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45955.625664583335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45955.625664583335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45955.625664583335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45955.625664583335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45955.625664583335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45955.625664583335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45955.625664583335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45955.625664583335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45955.625664583335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45955.625664583335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45955.625664583335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45955.625664583335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45955.625664583335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45955.625664583335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45955.625664583335</v>
      </c>
      <c r="H467" s="160"/>
      <c r="I467" s="159" t="str">
        <f>IFERROR(VLOOKUP(D467,DB!A:F,6,0),"")</f>
        <v/>
      </c>
      <c r="J467" s="159" t="str">
        <f>IFERROR(VLOOKUP(D467,DB!A:G,7,0),"")</f>
        <v/>
      </c>
      <c r="K467" s="159"/>
      <c r="L467" s="159" t="str">
        <f>IFERROR(VLOOKUP(D467,DB!A:I,9,0),"")</f>
        <v/>
      </c>
    </row>
    <row r="468" spans="1:12" ht="15"/>
    <row r="469" spans="1:12" ht="15"/>
    <row r="470" spans="1:12" ht="15"/>
    <row r="471" spans="1:12" ht="15"/>
    <row r="472" spans="1:12" ht="15"/>
    <row r="473" spans="1:12" ht="15"/>
    <row r="474" spans="1:12" ht="15"/>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7" ht="15"/>
    <row r="578" ht="15"/>
    <row r="580" ht="15"/>
    <row r="581" ht="15"/>
    <row r="582" ht="15"/>
    <row r="583" ht="15"/>
    <row r="585" ht="15"/>
    <row r="586" ht="15"/>
    <row r="593" ht="15"/>
    <row r="594" ht="15"/>
    <row r="595" ht="15"/>
    <row r="596" ht="15"/>
    <row r="597" ht="15"/>
    <row r="598" ht="15"/>
    <row r="601" ht="15"/>
    <row r="602" ht="15"/>
    <row r="603" ht="15"/>
    <row r="604" ht="15"/>
    <row r="605" ht="15"/>
    <row r="606" ht="15"/>
    <row r="607" ht="15"/>
    <row r="608" ht="15"/>
    <row r="609" ht="15"/>
    <row r="610" ht="15"/>
    <row r="611" ht="15"/>
    <row r="612"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706" ht="15"/>
    <row r="707" ht="15"/>
    <row r="708" ht="15"/>
    <row r="709" ht="15"/>
    <row r="710" ht="15"/>
    <row r="711" ht="15"/>
    <row r="712" ht="15"/>
    <row r="713" ht="15"/>
    <row r="714" ht="15"/>
    <row r="715"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798" ht="15"/>
    <row r="800" ht="15"/>
    <row r="801"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4" ht="15"/>
    <row r="835" ht="15"/>
    <row r="1005" ht="15"/>
    <row r="1006" ht="15"/>
    <row r="1007" ht="15"/>
    <row r="1008" ht="15"/>
    <row r="1009" ht="15"/>
    <row r="1010" ht="15"/>
    <row r="1016" ht="15"/>
    <row r="1017" ht="15"/>
    <row r="1018" ht="15"/>
    <row r="1019"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3" ht="15"/>
    <row r="1074" ht="15"/>
    <row r="1080" ht="15"/>
    <row r="1081" ht="15"/>
    <row r="1083" ht="15"/>
    <row r="1084" ht="15"/>
    <row r="1085" ht="15"/>
    <row r="1086" ht="15"/>
    <row r="1087" ht="15"/>
    <row r="1088" ht="15"/>
    <row r="1089" ht="15"/>
    <row r="1091" ht="15"/>
    <row r="1092" ht="15"/>
    <row r="1093"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8" ht="15"/>
    <row r="1191" ht="15"/>
    <row r="1192" ht="15"/>
    <row r="1193" ht="15"/>
    <row r="1194" ht="15"/>
    <row r="1195" ht="15"/>
    <row r="1196" ht="15"/>
    <row r="1197" ht="15"/>
    <row r="1199" ht="15"/>
    <row r="1200" ht="15"/>
    <row r="1201" ht="15"/>
    <row r="1202" ht="15"/>
    <row r="1203" ht="15"/>
    <row r="1204" ht="15"/>
    <row r="1205" ht="15"/>
    <row r="1206" ht="15"/>
    <row r="1207" ht="15"/>
    <row r="1208" ht="15"/>
    <row r="1209" ht="15"/>
    <row r="1211" ht="15"/>
    <row r="1212" ht="15"/>
    <row r="1213" ht="15"/>
    <row r="1214" ht="15"/>
    <row r="1215" ht="15"/>
    <row r="1216" ht="15"/>
    <row r="1217" ht="15"/>
    <row r="1218" ht="15"/>
    <row r="1219" ht="15"/>
    <row r="1220" ht="15"/>
    <row r="1228" ht="15"/>
    <row r="1229" ht="15"/>
    <row r="1232" ht="15"/>
    <row r="1233" ht="15"/>
    <row r="1234" ht="15"/>
    <row r="1235" ht="15"/>
    <row r="1236" ht="15"/>
    <row r="1237" ht="15"/>
    <row r="1238" ht="15"/>
    <row r="1239" ht="15"/>
    <row r="1242" ht="15"/>
    <row r="1243" ht="15"/>
    <row r="1244" ht="15"/>
    <row r="1245" ht="15"/>
    <row r="1246" ht="15"/>
    <row r="1247" ht="15"/>
    <row r="1248" ht="15"/>
    <row r="1249" ht="15"/>
    <row r="1250" ht="15"/>
    <row r="1251" ht="15"/>
    <row r="1252" ht="15"/>
    <row r="1253" ht="15"/>
    <row r="1255" ht="15"/>
    <row r="1256" ht="15"/>
    <row r="1257" ht="15"/>
    <row r="1260" ht="15"/>
    <row r="1262" ht="15"/>
    <row r="1264" ht="15"/>
    <row r="1267" ht="15"/>
    <row r="1268" ht="15"/>
    <row r="1269" ht="15"/>
    <row r="1271" ht="15"/>
    <row r="1273" ht="15"/>
    <row r="1274" ht="15"/>
    <row r="1275" ht="15"/>
    <row r="1276" ht="15"/>
    <row r="1277" ht="15"/>
    <row r="1279" ht="15"/>
    <row r="1280" ht="15"/>
    <row r="1281" ht="15"/>
    <row r="1282" ht="15"/>
    <row r="1284" ht="15"/>
    <row r="1286" ht="15"/>
    <row r="1287" ht="15"/>
    <row r="1289" ht="15"/>
    <row r="1290" ht="15"/>
    <row r="1291" ht="15"/>
    <row r="1292" ht="15"/>
    <row r="1294" ht="15"/>
    <row r="1296" ht="15"/>
    <row r="1297" ht="15"/>
    <row r="1298" ht="15"/>
    <row r="1299" ht="15"/>
    <row r="1301" ht="15"/>
    <row r="1302" ht="15"/>
    <row r="1303" ht="15"/>
    <row r="1304" ht="15"/>
    <row r="1305" ht="15"/>
    <row r="1306" ht="15"/>
    <row r="1307" ht="15"/>
    <row r="1310" ht="15"/>
  </sheetData>
  <dataValidations count="2">
    <dataValidation allowBlank="1" showInputMessage="1" showErrorMessage="1" sqref="E1" xr:uid="{920C6338-E771-4DAE-8C89-92A9093EA4DE}"/>
    <dataValidation type="list" allowBlank="1" showInputMessage="1" showErrorMessage="1" sqref="E2:E4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45955.625664583335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45955.625664583335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45955.625664583335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45955.625664583335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45955.625664583335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45955.625664583335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45955.625664583335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45955.625664583335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45955.625664583335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45955.625664583335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45955.625664583335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45955.625664583335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45955.625664583335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45955.625664583335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45955.625664583335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45955.625664583335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45955.625664583335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45955.625664583335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45955.625664583335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45955.625664583335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45955.625664583335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45955.625664583335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45955.625664583335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45955.625664583335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45955.625664583335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45955.625664583335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45955.625664583335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45955.625664583335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45955.625664583335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45955.625664583335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45955.625664583335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45955.625664583335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45955.625664583335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45955.625664583335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45955.625664583335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45955.625664583335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45955.625664583335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45955.625664583335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45955.625664583335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45955.625664583335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45955.625664583335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45955.625664583335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45955.625664583335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45955.625664583335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45955.625664583335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45955.625664583335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45955.625664583335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45955.625664583335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45955.625664583335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45955.625664583335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45955.625664583335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45955.625664583335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45955.625664583335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45955.625664583335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45955.625664583335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45955.625664583335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45955.625664583335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45955.625664583335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45955.625664583335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45955.625664583335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45955.625664583335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45955.625664583335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45955.625664583335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45955.625664583335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45955.625664583335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45955.625664583335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45955.625664583335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45955.625664583335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45955.625664583335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45955.625664583335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45955.625664583335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45955.625664583335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45955.625664583335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45955.625664583335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45955.625664583335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45955.625664583335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45955.625664583335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45955.625664583335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45955.625664583335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45955.625664583335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45955.625664583335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45955.625664583335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45955.625664583335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45955.625664583335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45955.625664583335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45955.625664583335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45955.625664583335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45955.625664583335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45955.625664583335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45955.625664583335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45955.625664583335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45955.625664583335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45955.625664583335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45955.625664583335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45955.625664583335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45955.625664583335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45955.625664583335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45955.625664583335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45955.625664583335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45955.625664583335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45955.625664583335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45955.625664583335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45955.625664583335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45955.625664583335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45955.625664583335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45955.625664583335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45955.625664583335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45955.625664583335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45955.625664583335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45955.625664583335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45955.625664583335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45955.625664583335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45955.625664583335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45955.625664583335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45955.625664583335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45955.625664583335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45955.625664583335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45955.625664583335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45955.625664583335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45955.625664583335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45955.625664583335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45955.625664583335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45955.625664583335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45955.625664583335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45955.625664583335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45955.625664583335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45955.625664583335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45955.625664583335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45955.625664583335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45955.625664583335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45955.625664583335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45955.625664583335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45955.625664583335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45955.625664583335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45955.625664583335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2025-10-25T12:01:35Z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