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13" documentId="120_S{2AC9BD13-BADA-5192-A53E-5A8FF88502F6}" xr6:coauthVersionLast="47" xr6:coauthVersionMax="47" xr10:uidLastSave="{EC837B6D-D5BC-46C8-848F-10E61958085E}"/>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<sst xmlns="http://schemas.openxmlformats.org/spreadsheetml/2006/main" count="180286" uniqueCount="39128">
  <si>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</si>
  <si>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</si>
  <si>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</si>
  <si>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</si>
  <si>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</si>
  <si>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</si>
  <si>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</si>
  <si>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</si>
  <si>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</si>
  <si>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</si>
  <si>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</si>
  <si>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</si>
  <si>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</si>
  <si>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</si>
  <si>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</si>
  <si>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</si>
  <si>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</si>
  <si>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</si>
  <si>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</si>
  <si>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</si>
  <si>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</si>
  <si>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</si>
  <si>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</si>
  <si>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</si>
  <si>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</si>
  <si>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</si>
  <si>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</si>
  <si>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</si>
  <si>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</si>
  <si>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</si>
  <si>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</si>
  <si>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</si>
  <si>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</si>
  <si>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</si>
  <si>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</si>
  <si>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</si>
  <si>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</si>
  <si>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</si>
  <si>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</si>
  <si>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</si>
  <si>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</si>
  <si>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</si>
  <si>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</si>
  <si>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</si>
  <si>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</si>
  <si>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</si>
  <si>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</si>
  <si>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</si>
  <si>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</si>
  <si>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</si>
  <si>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</si>
  <si>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</si>
  <si>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</si>
  <si>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</si>
  <si>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</si>
  <si>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</si>
  <si>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</si>
  <si>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</si>
  <si>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</si>
  <si>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</si>
  <si>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</si>
  <si>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</si>
  <si>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</si>
  <si>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</si>
  <si>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</si>
  <si>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</si>
  <si>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</si>
  <si>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</si>
  <si>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</si>
  <si>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</si>
  <si>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</si>
  <si>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</si>
  <si>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</si>
  <si>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</si>
  <si>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</si>
  <si>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</si>
  <si>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</si>
  <si>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</si>
  <si>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</si>
  <si>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</si>
  <si>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</si>
  <si>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</si>
  <si>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</si>
  <si>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</si>
  <si>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</si>
  <si>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</si>
  <si>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</si>
  <si>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</si>
  <si>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</si>
  <si>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</si>
  <si>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</si>
  <si>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</si>
  <si>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</si>
  <si>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</si>
  <si>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</si>
  <si>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</si>
  <si>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</si>
  <si>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</si>
  <si>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</si>
  <si>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</si>
  <si>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</si>
  <si>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</si>
  <si>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</si>
  <si>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</si>
  <si>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</si>
  <si>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</si>
  <si>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</si>
  <si>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</si>
  <si>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</si>
  <si>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</si>
  <si>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</si>
  <si>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</si>
  <si>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</si>
  <si>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</si>
  <si>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</si>
  <si>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</si>
  <si>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</si>
  <si>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</si>
  <si>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</si>
  <si>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</si>
  <si>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</si>
  <si>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</si>
  <si>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</si>
  <si>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</si>
  <si>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</si>
  <si>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</si>
  <si>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</si>
  <si>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</si>
  <si>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</si>
  <si>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</si>
  <si>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</si>
  <si>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</si>
  <si>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</si>
  <si>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</si>
  <si>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</si>
  <si>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</si>
  <si>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</si>
  <si>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</si>
  <si>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</si>
  <si>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</si>
  <si>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</si>
  <si>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</si>
  <si>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</si>
  <si>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</si>
  <si>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</si>
  <si>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</si>
  <si>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</si>
  <si>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</si>
  <si>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</si>
  <si>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</si>
  <si>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</si>
  <si>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</si>
  <si>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</si>
  <si>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</si>
  <si>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</si>
  <si>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</si>
  <si>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</si>
  <si>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</si>
  <si>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</si>
  <si>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</si>
  <si>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</si>
  <si>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</si>
  <si>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</si>
  <si>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</si>
  <si>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</si>
  <si>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</si>
  <si>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</si>
  <si>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</si>
  <si>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</si>
  <si>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</si>
  <si>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</si>
  <si>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</si>
  <si>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</si>
  <si>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</si>
  <si>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</si>
  <si>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</si>
  <si>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</si>
  <si>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</si>
  <si>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</si>
  <si>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</si>
  <si>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</si>
  <si>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</si>
  <si>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</si>
  <si>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</si>
  <si>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</si>
  <si>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</si>
  <si>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</si>
  <si>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</si>
  <si>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</si>
  <si>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</si>
  <si>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</si>
  <si>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</si>
  <si>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</si>
  <si>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</si>
  <si>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</si>
  <si>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</si>
  <si>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</si>
  <si>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</si>
  <si>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</si>
  <si>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</si>
  <si>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</si>
  <si>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</si>
  <si>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</si>
  <si>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</si>
  <si>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</si>
  <si>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</si>
  <si>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</si>
  <si>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</si>
  <si>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</si>
  <si>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</si>
  <si>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</si>
  <si>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</si>
  <si>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</si>
  <si>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</si>
  <si>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</si>
  <si>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</si>
  <si>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</si>
  <si>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</si>
  <si>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</si>
  <si>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</si>
  <si>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</si>
  <si>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</si>
  <si>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</si>
  <si>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</si>
  <si>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</si>
  <si>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</si>
  <si>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</si>
  <si>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</si>
  <si>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</si>
  <si>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</si>
  <si>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</si>
  <si>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</si>
  <si>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</si>
  <si>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</si>
  <si>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</si>
  <si>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</si>
  <si>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</si>
  <si>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</si>
  <si>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</si>
  <si>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</si>
  <si>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</si>
  <si>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</si>
  <si>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</si>
  <si>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</si>
  <si>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</si>
  <si>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</si>
  <si>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</si>
  <si>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</si>
  <si>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</si>
  <si>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</si>
  <si>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</si>
  <si>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</si>
  <si>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</si>
  <si>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</si>
  <si>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</si>
  <si>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</si>
  <si>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</si>
  <si>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</si>
  <si>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</si>
  <si>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</si>
  <si>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</si>
  <si>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</si>
  <si>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</si>
  <si>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</si>
  <si>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</si>
  <si>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</si>
  <si>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</si>
  <si>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</si>
  <si>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</si>
  <si>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</si>
  <si>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</si>
  <si>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</si>
  <si>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</si>
  <si>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</si>
  <si>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</si>
  <si>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</si>
  <si>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</si>
  <si>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</si>
  <si>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</si>
  <si>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</si>
  <si>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</si>
  <si>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</si>
  <si>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</si>
  <si>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</si>
  <si>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</si>
  <si>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</si>
  <si>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</si>
  <si>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</si>
  <si>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</si>
  <si>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</si>
  <si>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</si>
  <si>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</si>
  <si>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</si>
  <si>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</si>
  <si>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</si>
  <si>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</si>
  <si>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</si>
  <si>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</si>
  <si>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</si>
  <si>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</si>
  <si>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</si>
  <si>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</si>
  <si>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</si>
  <si>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</si>
  <si>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</si>
  <si>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</si>
  <si>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</si>
  <si>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</si>
  <si>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</si>
  <si>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</si>
  <si>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</si>
  <si>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</si>
  <si>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</si>
  <si>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</si>
  <si>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</si>
  <si>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</si>
  <si>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</si>
  <si>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</si>
  <si>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</si>
  <si>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</si>
  <si>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</si>
  <si>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</si>
  <si>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</si>
  <si>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</si>
  <si>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</si>
  <si>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</si>
  <si>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</si>
  <si>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</si>
  <si>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</si>
  <si>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</si>
  <si>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</si>
  <si>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</si>
  <si>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</si>
  <si>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</si>
  <si>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</si>
  <si>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</si>
  <si>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</si>
  <si>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</si>
  <si>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</si>
  <si>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</si>
  <si>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</si>
  <si>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</si>
  <si>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</si>
  <si>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</si>
  <si>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</si>
  <si>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</si>
  <si>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</si>
  <si>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</si>
  <si>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</si>
  <si>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</si>
  <si>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</si>
  <si>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</si>
  <si>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</si>
  <si>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</si>
  <si>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</si>
  <si>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</si>
  <si>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</si>
  <si>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</si>
  <si>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</si>
  <si>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</si>
  <si>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</si>
  <si>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</si>
  <si>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</si>
  <si>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</si>
  <si>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</si>
  <si>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</si>
  <si>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</si>
  <si>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</si>
  <si>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</si>
  <si>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</si>
  <si>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</si>
  <si>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</si>
  <si>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</si>
  <si>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</si>
  <si>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</si>
  <si>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</si>
  <si>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</si>
  <si>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</si>
  <si>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</si>
  <si>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</si>
  <si>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</si>
  <si>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</si>
  <si>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</si>
  <si>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</si>
  <si>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</si>
  <si>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</si>
  <si>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</si>
  <si>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</si>
  <si>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</si>
  <si>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</si>
  <si>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</si>
  <si>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</si>
  <si>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</si>
  <si>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</si>
  <si>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</si>
  <si>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</si>
  <si>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</si>
  <si>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</si>
  <si>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</si>
  <si>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</si>
  <si>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</si>
  <si>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</si>
  <si>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</si>
  <si>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</si>
  <si>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</si>
  <si>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</si>
  <si>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</si>
  <si>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</si>
  <si>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</si>
  <si>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</si>
  <si>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</si>
  <si>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</si>
  <si>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</si>
  <si>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</si>
  <si>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</si>
  <si>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</si>
  <si>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</si>
  <si>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</si>
  <si>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</si>
  <si>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</si>
  <si>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</si>
  <si>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</si>
  <si>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</si>
  <si>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</si>
  <si>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</si>
  <si>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</si>
  <si>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</si>
  <si>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</si>
  <si>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</si>
  <si>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</si>
  <si>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</si>
  <si>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</si>
  <si>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</si>
  <si>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</si>
  <si>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</si>
  <si>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</si>
  <si>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</si>
  <si>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</si>
  <si>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</si>
  <si>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</si>
  <si>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</si>
  <si>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</si>
  <si>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</si>
  <si>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</si>
  <si>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</si>
  <si>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</si>
  <si>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</si>
  <si>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</si>
  <si>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</si>
  <si>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</si>
  <si>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</si>
  <si>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</si>
  <si>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</si>
  <si>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</si>
  <si>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</si>
  <si>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</si>
  <si>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</si>
  <si>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</si>
  <si>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</si>
  <si>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</si>
  <si>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</si>
  <si>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</si>
  <si>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</si>
  <si>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</si>
  <si>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</si>
  <si>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</si>
  <si>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</si>
  <si>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</si>
  <si>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</si>
  <si>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</si>
  <si>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</si>
  <si>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</si>
  <si>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</si>
  <si>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</si>
  <si>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</si>
  <si>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</si>
  <si>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</si>
  <si>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</si>
  <si>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</si>
  <si>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</si>
  <si>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</si>
  <si>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</si>
  <si>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</si>
  <si>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</si>
  <si>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</si>
  <si>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</si>
  <si>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</si>
  <si>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</si>
  <si>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</si>
  <si>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</si>
  <si>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</si>
  <si>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</si>
  <si>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</si>
  <si>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</si>
  <si>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</si>
  <si>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</si>
  <si>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</si>
  <si>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</si>
  <si>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</si>
  <si>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</si>
  <si>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</si>
  <si>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</si>
  <si>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</si>
  <si>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</si>
  <si>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</si>
  <si>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</si>
  <si>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</si>
  <si>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</si>
  <si>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</si>
  <si>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</si>
  <si>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</si>
  <si>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</si>
  <si>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</si>
  <si>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</si>
  <si>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</si>
  <si>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</si>
  <si>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</si>
  <si>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</si>
  <si>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</si>
  <si>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</si>
  <si>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</si>
  <si>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</si>
  <si>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</si>
  <si>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</si>
  <si>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</si>
  <si>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</si>
  <si>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</si>
  <si>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</si>
  <si>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</si>
  <si>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</si>
  <si>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</si>
  <si>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</si>
  <si>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</si>
  <si>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</si>
  <si>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</si>
  <si>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</si>
  <si>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</si>
  <si>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</si>
  <si>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</si>
  <si>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</si>
  <si>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</si>
  <si>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</si>
  <si>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</si>
  <si>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</si>
  <si>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</si>
  <si>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</si>
  <si>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</si>
  <si>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</si>
  <si>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</si>
  <si>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</si>
  <si>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</si>
  <si>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</si>
  <si>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</si>
  <si>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</si>
  <si>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</si>
  <si>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</si>
  <si>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</si>
  <si>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</si>
  <si>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</si>
  <si>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</si>
  <si>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</si>
  <si>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</si>
  <si>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</si>
  <si>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</si>
  <si>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</si>
  <si>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</si>
  <si>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</si>
  <si>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</si>
  <si>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</si>
  <si>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</si>
  <si>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</si>
  <si>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</si>
  <si>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</si>
  <si>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</si>
  <si>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</si>
  <si>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</si>
  <si>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</si>
  <si>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</si>
  <si>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</si>
  <si>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</si>
  <si>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</si>
  <si>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</si>
  <si>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</si>
  <si>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</si>
  <si>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</si>
  <si>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</si>
  <si>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</si>
  <si>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</si>
  <si>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</si>
  <si>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</si>
  <si>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</si>
  <si>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</si>
  <si>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</si>
  <si>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</si>
  <si>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</si>
  <si>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</si>
  <si>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</si>
  <si>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</si>
  <si>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</si>
  <si>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</si>
  <si>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</si>
  <si>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</si>
  <si>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</si>
  <si>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</si>
  <si>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</si>
  <si>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</si>
  <si>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</si>
  <si>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</si>
  <si>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</si>
  <si>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</si>
  <si>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</si>
  <si>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</si>
  <si>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</si>
  <si>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</si>
  <si>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</si>
  <si>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</si>
  <si>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</si>
  <si>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</si>
  <si>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</si>
  <si>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</si>
  <si>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</si>
  <si>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</si>
  <si>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</si>
  <si>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</si>
  <si>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</si>
  <si>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</si>
  <si>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</si>
  <si>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</si>
  <si>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</si>
  <si>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</si>
  <si>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</si>
  <si>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</si>
  <si>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</si>
  <si>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</si>
  <si>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</si>
  <si>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</si>
  <si>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</si>
  <si>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</si>
  <si>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</si>
  <si>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</si>
  <si>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</si>
  <si>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</si>
  <si>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</si>
  <si>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</si>
  <si>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</si>
  <si>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</si>
  <si>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</si>
  <si>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</si>
  <si>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</si>
  <si>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</si>
  <si>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</si>
  <si>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</si>
  <si>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</si>
  <si>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</si>
  <si>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</si>
  <si>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</si>
  <si>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</si>
  <si>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</si>
  <si>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</si>
  <si>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</si>
  <si>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</si>
  <si>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</si>
  <si>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</si>
  <si>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</si>
  <si>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</si>
  <si>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</si>
  <si>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</si>
  <si>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</si>
  <si>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</si>
  <si>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</si>
  <si>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</si>
  <si>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</si>
  <si>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</si>
  <si>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</si>
  <si>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</si>
  <si>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</si>
  <si>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</si>
  <si>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</si>
  <si>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</si>
  <si>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</si>
  <si>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</si>
  <si>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</si>
  <si>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</si>
  <si>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</si>
  <si>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</si>
  <si>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</si>
  <si>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</si>
  <si>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</si>
  <si>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</si>
  <si>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</si>
  <si>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</si>
  <si>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</si>
  <si>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</si>
  <si>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</si>
  <si>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</si>
  <si>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</si>
  <si>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</si>
  <si>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</si>
  <si>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</si>
  <si>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</si>
  <si>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</si>
  <si>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</si>
  <si>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</si>
  <si>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</si>
  <si>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</si>
  <si>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</si>
  <si>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</si>
  <si>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</si>
  <si>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</si>
  <si>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</si>
  <si>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</si>
  <si>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</si>
  <si>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</si>
  <si>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</si>
  <si>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</si>
  <si>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</si>
  <si>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</si>
  <si>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</si>
  <si>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</si>
  <si>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</si>
  <si>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</si>
  <si>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</si>
  <si>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</si>
  <si>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</si>
  <si>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</si>
  <si>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</si>
  <si>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</si>
  <si>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</si>
  <si>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</si>
  <si>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</si>
  <si>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</si>
  <si>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</si>
  <si>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</si>
  <si>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</si>
  <si>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</si>
  <si>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</si>
  <si>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</si>
  <si>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</si>
  <si>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</si>
  <si>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</si>
  <si>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</si>
  <si>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</si>
  <si>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</si>
  <si>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</si>
  <si>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</si>
  <si>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</si>
  <si>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</si>
  <si>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</si>
  <si>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</si>
  <si>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</si>
  <si>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</si>
  <si>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</si>
  <si>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</si>
  <si>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</si>
  <si>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</si>
  <si>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</si>
  <si>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</si>
  <si>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</si>
  <si>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</si>
  <si>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</si>
  <si>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</si>
  <si>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</si>
  <si>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</si>
  <si>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</si>
  <si>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</si>
  <si>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</si>
  <si>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</si>
  <si>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</si>
  <si>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</si>
  <si>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</si>
  <si>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</si>
  <si>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</si>
  <si>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</si>
  <si>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</si>
  <si>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</si>
  <si>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</si>
  <si>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</si>
  <si>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</si>
  <si>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</si>
  <si>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</si>
  <si>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</si>
  <si>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</si>
  <si>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</si>
  <si>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</si>
  <si>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</si>
  <si>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</si>
  <si>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</si>
  <si>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</si>
  <si>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</si>
  <si>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</si>
  <si>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</si>
  <si>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</si>
  <si>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</si>
  <si>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</si>
  <si>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</si>
  <si>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</si>
  <si>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</si>
  <si>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</si>
  <si>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</si>
  <si>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</si>
  <si>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</si>
  <si>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</si>
  <si>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</si>
  <si>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</si>
  <si>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</si>
  <si>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</si>
  <si>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</si>
  <si>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</si>
  <si>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</si>
  <si>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</si>
  <si>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</si>
  <si>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</si>
  <si>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</si>
  <si>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</si>
  <si>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</si>
  <si>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</si>
  <si>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</si>
  <si>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</si>
  <si>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</si>
  <si>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</si>
  <si>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</si>
  <si>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</si>
  <si>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</si>
  <si>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</si>
  <si>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</si>
  <si>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</si>
  <si>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</si>
  <si>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</si>
  <si>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</si>
  <si>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</si>
  <si>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</si>
  <si>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</si>
  <si>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</si>
  <si>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</si>
  <si>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</si>
  <si>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</si>
  <si>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</si>
  <si>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</si>
  <si>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</si>
  <si>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</si>
  <si>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</si>
  <si>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</si>
  <si>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</si>
  <si>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</si>
  <si>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</si>
  <si>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</si>
  <si>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</si>
  <si>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</si>
  <si>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</si>
  <si>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</si>
  <si>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</si>
  <si>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</si>
  <si>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</si>
  <si>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</si>
  <si>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</si>
  <si>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</si>
  <si>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</si>
  <si>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</si>
  <si>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</si>
  <si>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</si>
  <si>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</si>
  <si>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</si>
  <si>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</si>
  <si>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</si>
  <si>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</si>
  <si>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</si>
  <si>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</si>
  <si>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</si>
  <si>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</si>
  <si>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</si>
  <si>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</si>
  <si>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</si>
  <si>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</si>
  <si>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</si>
  <si>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</si>
  <si>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</si>
  <si>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</si>
  <si>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</si>
  <si>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</si>
  <si>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</si>
  <si>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</si>
  <si>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</si>
  <si>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</si>
  <si>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</si>
  <si>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</si>
  <si>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</si>
  <si>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</si>
  <si>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</si>
  <si>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</si>
  <si>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</si>
  <si>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</si>
  <si>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</si>
  <si>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</si>
  <si>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</si>
  <si>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</si>
  <si>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</si>
  <si>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</si>
  <si>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</si>
  <si>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</si>
  <si>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</si>
  <si>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</si>
  <si>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</si>
  <si>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</si>
  <si>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</si>
  <si>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</si>
  <si>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</si>
  <si>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</si>
  <si>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</si>
  <si>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</si>
  <si>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</si>
  <si>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</si>
  <si>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</si>
  <si>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</si>
  <si>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</si>
  <si>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</si>
  <si>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</si>
  <si>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</si>
  <si>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</si>
  <si>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</si>
  <si>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</si>
  <si>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</si>
  <si>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</si>
  <si>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</si>
  <si>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</si>
  <si>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</si>
  <si>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</si>
  <si>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</si>
  <si>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</si>
  <si>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</si>
  <si>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</si>
  <si>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</si>
  <si>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</si>
  <si>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</si>
  <si>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</si>
  <si>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</si>
  <si>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</si>
  <si>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</si>
  <si>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</si>
  <si>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</si>
  <si>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</si>
  <si>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</si>
  <si>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</si>
  <si>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</si>
  <si>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</si>
  <si>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</si>
  <si>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</si>
  <si>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</si>
  <si>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</si>
  <si>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</si>
  <si>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</si>
  <si>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</si>
  <si>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</si>
  <si>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</si>
  <si>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</si>
  <si>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</si>
  <si>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</si>
  <si>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</si>
  <si>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</si>
  <si>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</si>
  <si>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</si>
  <si>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</si>
  <si>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</si>
  <si>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</si>
  <si>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</si>
  <si>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</si>
  <si>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</si>
  <si>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</si>
  <si>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</si>
  <si>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</si>
  <si>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</si>
  <si>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</si>
  <si>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</si>
  <si>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</si>
  <si>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</si>
  <si>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</si>
  <si>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</si>
  <si>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</si>
  <si>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</si>
  <si>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</si>
  <si>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</si>
  <si>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</si>
  <si>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</si>
  <si>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</si>
  <si>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</si>
  <si>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</si>
  <si>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</si>
  <si>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</si>
  <si>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</si>
  <si>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</si>
  <si>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</si>
  <si>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</si>
  <si>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</si>
  <si>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</si>
  <si>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</si>
  <si>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</si>
  <si>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</si>
  <si>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</si>
  <si>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</si>
  <si>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</si>
  <si>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</si>
  <si>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</si>
  <si>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</si>
  <si>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</si>
  <si>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</si>
  <si>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</si>
  <si>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</si>
  <si>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</si>
  <si>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</si>
  <si>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</si>
  <si>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</si>
  <si>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</si>
  <si>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</si>
  <si>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</si>
  <si>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</si>
  <si>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</si>
  <si>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</si>
  <si>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</si>
  <si>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</si>
  <si>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</si>
  <si>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</si>
  <si>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</si>
  <si>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</si>
  <si>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</si>
  <si>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</si>
  <si>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</si>
  <si>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</si>
  <si>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</si>
  <si>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</si>
  <si>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</si>
  <si>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</si>
  <si>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</si>
  <si>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</si>
  <si>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</si>
  <si>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</si>
  <si>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</si>
  <si>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</si>
  <si>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</si>
  <si>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</si>
  <si>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</si>
  <si>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</si>
  <si>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</si>
  <si>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</si>
  <si>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</si>
  <si>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</si>
  <si>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</si>
  <si>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</si>
  <si>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</si>
  <si>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</si>
  <si>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</si>
  <si>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</si>
  <si>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</si>
  <si>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</si>
  <si>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</si>
  <si>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</si>
  <si>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</si>
  <si>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</si>
  <si>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</si>
  <si>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</si>
  <si>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</si>
  <si>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</si>
  <si>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</si>
  <si>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</si>
  <si>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</si>
  <si>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</si>
  <si>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</si>
  <si>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</si>
  <si>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</si>
  <si>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</si>
  <si>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</si>
  <si>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</si>
  <si>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</si>
  <si>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</si>
  <si>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</si>
  <si>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</si>
  <si>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</si>
  <si>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</si>
  <si>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</si>
  <si>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</si>
  <si>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</si>
  <si>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</si>
  <si>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</si>
  <si>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</si>
  <si>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</si>
  <si>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</si>
  <si>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</si>
  <si>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</si>
  <si>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</si>
  <si>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</si>
  <si>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</si>
  <si>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</si>
  <si>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</si>
  <si>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</si>
  <si>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</si>
  <si>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</si>
  <si>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</si>
  <si>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</si>
  <si>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</si>
  <si>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</si>
  <si>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</si>
  <si>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</si>
  <si>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</si>
  <si>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</si>
  <si>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</si>
  <si>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</si>
  <si>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</si>
  <si>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</si>
  <si>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</si>
  <si>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</si>
  <si>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</si>
  <si>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</si>
  <si>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</si>
  <si>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</si>
  <si>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</si>
  <si>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</si>
  <si>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</si>
  <si>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</si>
  <si>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</si>
  <si>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</si>
  <si>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</si>
  <si>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</si>
  <si>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</si>
  <si>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</si>
  <si>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</si>
  <si>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</si>
  <si>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</si>
  <si>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</si>
  <si>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</si>
  <si>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</si>
  <si>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</si>
  <si>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</si>
  <si>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</si>
  <si>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</si>
  <si>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</si>
  <si>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</si>
  <si>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</si>
  <si>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</si>
  <si>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</si>
  <si>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</si>
  <si>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</si>
  <si>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</si>
  <si>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</si>
  <si>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</si>
  <si>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</si>
  <si>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</si>
  <si>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</si>
  <si>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</si>
  <si>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</si>
  <si>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</si>
  <si>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</si>
  <si>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</si>
  <si>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</si>
  <si>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</si>
  <si>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</si>
  <si>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</si>
  <si>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</si>
  <si>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</si>
  <si>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</si>
  <si>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</si>
  <si>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</si>
  <si>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</si>
  <si>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</si>
  <si>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</si>
  <si>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</si>
  <si>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</si>
  <si>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</si>
  <si>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</si>
  <si>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</si>
  <si>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</si>
  <si>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</si>
  <si>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</si>
  <si>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</si>
  <si>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</si>
  <si>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</si>
  <si>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</si>
  <si>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</si>
  <si>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</si>
  <si>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</si>
  <si>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</si>
  <si>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</si>
  <si>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</si>
  <si>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</si>
  <si>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</si>
  <si>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</si>
  <si>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</si>
  <si>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</si>
  <si>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</si>
  <si>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</si>
  <si>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</si>
  <si>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</si>
  <si>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</si>
  <si>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</si>
  <si>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</si>
  <si>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</si>
  <si>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</si>
  <si>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</si>
  <si>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</si>
  <si>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</si>
  <si>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</si>
  <si>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</si>
  <si>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</si>
  <si>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</si>
  <si>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</si>
  <si>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</si>
  <si>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</si>
  <si>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</si>
  <si>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</si>
  <si>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</si>
  <si>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</si>
  <si>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</si>
  <si>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</si>
  <si>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</si>
  <si>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</si>
  <si>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</si>
  <si>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</si>
  <si>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</si>
  <si>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</si>
  <si>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</si>
  <si>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</si>
  <si>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</si>
  <si>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</si>
  <si>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</si>
  <si>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</si>
  <si>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</si>
  <si>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</si>
  <si>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</si>
  <si>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</si>
  <si>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</si>
  <si>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</si>
  <si>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</si>
  <si>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</si>
  <si>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</si>
  <si>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</si>
  <si>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</si>
  <si>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</si>
  <si>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</si>
  <si>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</si>
  <si>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</si>
  <si>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</si>
  <si>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</si>
  <si>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</si>
  <si>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</si>
  <si>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</si>
  <si>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</si>
  <si>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</si>
  <si>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</si>
  <si>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</si>
  <si>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</si>
  <si>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</si>
  <si>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</si>
  <si>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</si>
  <si>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</si>
  <si>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</si>
  <si>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</si>
  <si>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</si>
  <si>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</si>
  <si>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</si>
  <si>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</si>
  <si>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</si>
  <si>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</si>
  <si>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</si>
  <si>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</si>
  <si>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</si>
  <si>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</si>
  <si>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</si>
  <si>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</si>
  <si>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</si>
  <si>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</si>
  <si>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</si>
  <si>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</si>
  <si>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</si>
  <si>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</si>
  <si>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</si>
  <si>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</si>
  <si>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</si>
  <si>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</si>
  <si>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</si>
  <si>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</si>
  <si>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</si>
  <si>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</si>
  <si>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</si>
  <si>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</si>
  <si>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</si>
  <si>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</si>
  <si>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</si>
  <si>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</si>
  <si>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</si>
  <si>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</si>
  <si>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</si>
  <si>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</si>
  <si>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</si>
  <si>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</si>
  <si>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</si>
  <si>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</si>
  <si>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</si>
  <si>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</si>
  <si>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</si>
  <si>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</si>
  <si>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</si>
  <si>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</si>
  <si>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</si>
  <si>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</si>
  <si>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</si>
  <si>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</si>
  <si>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</si>
  <si>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</si>
  <si>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</si>
  <si>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</si>
  <si>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</si>
  <si>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</si>
  <si>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</si>
  <si>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</si>
  <si>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</si>
  <si>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</si>
  <si>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</si>
  <si>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</si>
  <si>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</si>
  <si>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</si>
  <si>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</si>
  <si>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</si>
  <si>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</si>
  <si>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</si>
  <si>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</si>
  <si>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</si>
  <si>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</si>
  <si>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</si>
  <si>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</si>
  <si>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</si>
  <si>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</si>
  <si>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</si>
  <si>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</si>
  <si>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</si>
  <si>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</si>
  <si>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</si>
  <si>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</si>
  <si>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</si>
  <si>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</si>
  <si>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</si>
  <si>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</si>
  <si>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</si>
  <si>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</si>
  <si>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</si>
  <si>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</si>
  <si>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</si>
  <si>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</si>
  <si>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</si>
  <si>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</si>
  <si>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</si>
  <si>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</si>
  <si>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</si>
  <si>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</si>
  <si>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</si>
  <si>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</si>
  <si>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</si>
  <si>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</si>
  <si>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</si>
  <si>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</si>
  <si>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</si>
  <si>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</si>
  <si>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</si>
  <si>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</si>
  <si>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</si>
  <si>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</si>
  <si>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</si>
  <si>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</si>
  <si>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</si>
  <si>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</si>
  <si>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</si>
  <si>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</si>
  <si>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</si>
  <si>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</si>
  <si>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</si>
  <si>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</si>
  <si>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</si>
  <si>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</si>
  <si>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</si>
  <si>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</si>
  <si>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</si>
  <si>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</si>
  <si>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</si>
  <si>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</si>
  <si>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</si>
  <si>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</si>
  <si>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</si>
  <si>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</si>
  <si>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</si>
  <si>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</si>
  <si>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</si>
  <si>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</si>
  <si>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</si>
  <si>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</si>
  <si>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</si>
  <si>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</si>
  <si>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</si>
  <si>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</si>
  <si>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</si>
  <si>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</si>
  <si>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</si>
  <si>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</si>
  <si>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</si>
  <si>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</si>
  <si>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</si>
  <si>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</si>
  <si>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</si>
  <si>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</si>
  <si>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</si>
  <si>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</si>
  <si>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</si>
  <si>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</si>
  <si>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</si>
  <si>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</si>
  <si>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</si>
  <si>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</si>
  <si>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</si>
  <si>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</si>
  <si>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</si>
  <si>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</si>
  <si>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</si>
  <si>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</si>
  <si>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</si>
  <si>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</si>
  <si>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</si>
  <si>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</si>
  <si>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</si>
  <si>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</si>
  <si>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</si>
  <si>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</si>
  <si>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</si>
  <si>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</si>
  <si>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</si>
  <si>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</si>
  <si>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</si>
  <si>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</si>
  <si>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</si>
  <si>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</si>
  <si>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</si>
  <si>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</si>
  <si>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</si>
  <si>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</si>
  <si>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</si>
  <si>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</si>
  <si>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</si>
  <si>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</si>
  <si>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</si>
  <si>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</si>
  <si>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</si>
  <si>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</si>
  <si>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</si>
  <si>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</si>
  <si>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</si>
  <si>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</si>
  <si>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</si>
  <si>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</si>
  <si>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</si>
  <si>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</si>
  <si>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</si>
  <si>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</si>
  <si>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</si>
  <si>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</si>
  <si>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</si>
  <si>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</si>
  <si>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</si>
  <si>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</si>
  <si>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</si>
  <si>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</si>
  <si>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</si>
  <si>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</si>
  <si>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</si>
  <si>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</si>
  <si>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</si>
  <si>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</si>
  <si>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</si>
  <si>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</si>
  <si>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</si>
  <si>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</si>
  <si>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</si>
  <si>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</si>
  <si>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</si>
  <si>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</si>
  <si>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</si>
  <si>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</si>
  <si>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</si>
  <si>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</si>
  <si>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</si>
  <si>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</si>
  <si>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</si>
  <si>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</si>
  <si>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</si>
  <si>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</si>
  <si>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</si>
  <si>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</si>
  <si>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</si>
  <si>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</si>
  <si>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</si>
  <si>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</si>
  <si>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</si>
  <si>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</si>
  <si>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</si>
  <si>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</si>
  <si>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</si>
  <si>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</si>
  <si>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</si>
  <si>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</si>
  <si>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</si>
  <si>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</si>
  <si>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</si>
  <si>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</si>
  <si>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</si>
  <si>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</si>
  <si>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</si>
  <si>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</si>
  <si>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</si>
  <si>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</si>
  <si>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</si>
  <si>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</si>
  <si>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</si>
  <si>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</si>
  <si>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</si>
  <si>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</si>
  <si>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</si>
  <si>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</si>
  <si>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</si>
  <si>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</si>
  <si>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</si>
  <si>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</si>
  <si>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</si>
  <si>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</si>
  <si>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</si>
  <si>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</si>
  <si>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</si>
  <si>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</si>
  <si>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</si>
  <si>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</si>
  <si>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</si>
  <si>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</si>
  <si>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</si>
  <si>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</si>
  <si>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</si>
  <si>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</si>
  <si>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</si>
  <si>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</si>
  <si>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</si>
  <si>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</si>
  <si>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</si>
  <si>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</si>
  <si>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</si>
  <si>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</si>
  <si>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</si>
  <si>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</si>
  <si>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</si>
  <si>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</si>
  <si>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</si>
  <si>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</si>
  <si>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</si>
  <si>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</si>
  <si>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</si>
  <si>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</si>
  <si>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</si>
  <si>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</si>
  <si>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</si>
  <si>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</si>
  <si>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</si>
  <si>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</si>
  <si>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</si>
  <si>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</si>
  <si>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</si>
  <si>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</si>
  <si>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</si>
  <si>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</si>
  <si>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</si>
  <si>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</si>
  <si>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</si>
  <si>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</si>
  <si>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</si>
  <si>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</si>
  <si>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</si>
  <si>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</si>
  <si>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</si>
  <si>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</si>
  <si>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</si>
  <si>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</si>
  <si>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</si>
  <si>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</si>
  <si>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</si>
  <si>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</si>
  <si>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</si>
  <si>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</si>
  <si>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</si>
  <si>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</si>
  <si>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</si>
  <si>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</si>
  <si>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</si>
  <si>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</si>
  <si>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</si>
  <si>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</si>
  <si>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</si>
  <si>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</si>
  <si>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</si>
  <si>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</si>
  <si>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</si>
  <si>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</si>
  <si>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</si>
  <si>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</si>
  <si>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</si>
  <si>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</si>
  <si>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</si>
  <si>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</si>
  <si>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</si>
  <si>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</si>
  <si>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</si>
  <si>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</si>
  <si>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</si>
  <si>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</si>
  <si>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</si>
  <si>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</si>
  <si>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</si>
  <si>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</si>
  <si>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</si>
  <si>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</si>
  <si>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</si>
  <si>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</si>
  <si>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</si>
  <si>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</si>
  <si>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</si>
  <si>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</si>
  <si>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</si>
  <si>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</si>
  <si>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</si>
  <si>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</si>
  <si>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</si>
  <si>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</si>
  <si>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</si>
  <si>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</si>
  <si>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</si>
  <si>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</si>
  <si>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</si>
  <si>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</si>
  <si>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</si>
  <si>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</si>
  <si>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</si>
  <si>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</si>
  <si>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</si>
  <si>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</si>
  <si>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</si>
  <si>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</si>
  <si>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</si>
  <si>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</si>
  <si>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</si>
  <si>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</si>
  <si>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</si>
  <si>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</si>
  <si>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</si>
  <si>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</si>
  <si>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</si>
  <si>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</si>
  <si>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</si>
  <si>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</si>
  <si>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</si>
  <si>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</si>
  <si>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</si>
  <si>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</si>
  <si>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</si>
  <si>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</si>
  <si>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</si>
  <si>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</si>
  <si>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</si>
  <si>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</si>
  <si>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</si>
  <si>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</si>
  <si>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</si>
  <si>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</si>
  <si>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</si>
  <si>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</si>
  <si>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</si>
  <si>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</si>
  <si>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</si>
  <si>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</si>
  <si>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</si>
  <si>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</si>
  <si>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</si>
  <si>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</si>
  <si>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</si>
  <si>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</si>
  <si>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</si>
  <si>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</si>
  <si>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</si>
  <si>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</si>
  <si>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</si>
  <si>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</si>
  <si>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</si>
  <si>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</si>
  <si>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</si>
  <si>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</si>
  <si>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</si>
  <si>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</si>
  <si>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</si>
  <si>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</si>
  <si>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</si>
  <si>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</si>
  <si>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</si>
  <si>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</si>
  <si>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</si>
  <si>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</si>
  <si>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</si>
  <si>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</si>
  <si>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</si>
  <si>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</si>
  <si>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</si>
  <si>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</si>
  <si>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</si>
  <si>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</si>
  <si>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</si>
  <si>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</si>
  <si>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</si>
  <si>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</si>
  <si>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</si>
  <si>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</si>
  <si>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</si>
  <si>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</si>
  <si>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</si>
  <si>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</si>
  <si>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</si>
  <si>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</si>
  <si>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</si>
  <si>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</si>
  <si>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</si>
  <si>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</si>
  <si>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</si>
  <si>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</si>
  <si>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</si>
  <si>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</si>
  <si>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</si>
  <si>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</si>
  <si>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</si>
  <si>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</si>
  <si>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</si>
  <si>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</si>
  <si>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</si>
  <si>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</si>
  <si>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</si>
  <si>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</si>
  <si>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</si>
  <si>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</si>
  <si>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</si>
  <si>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</si>
  <si>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</si>
  <si>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</si>
  <si>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</si>
  <si>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</si>
  <si>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</si>
  <si>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</si>
  <si>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</si>
  <si>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</si>
  <si>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</si>
  <si>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</si>
  <si>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</si>
  <si>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</si>
  <si>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</si>
  <si>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</si>
  <si>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</si>
  <si>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</si>
  <si>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</si>
  <si>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</si>
  <si>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</si>
  <si>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</si>
  <si>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</si>
  <si>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</si>
  <si>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</si>
  <si>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</si>
  <si>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</si>
  <si>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</si>
  <si>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</si>
  <si>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</si>
  <si>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</si>
  <si>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</si>
  <si>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</si>
  <si>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</si>
  <si>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</si>
  <si>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</si>
  <si>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</si>
  <si>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</si>
  <si>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</si>
  <si>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</si>
  <si>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</si>
  <si>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</si>
  <si>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</si>
  <si>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</si>
  <si>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</si>
  <si>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</si>
  <si>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</si>
  <si>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</si>
  <si>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</si>
  <si>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</si>
  <si>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</si>
  <si>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</si>
  <si>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</si>
  <si>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</si>
  <si>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</si>
  <si>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</si>
  <si>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</si>
  <si>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</si>
  <si>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</si>
  <si>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</si>
  <si>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</si>
  <si>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</si>
  <si>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</si>
  <si>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</si>
  <si>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</si>
  <si>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</si>
  <si>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</si>
  <si>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</si>
  <si>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</si>
  <si>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</si>
  <si>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</si>
  <si>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</si>
  <si>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</si>
  <si>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</si>
  <si>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</si>
  <si>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</si>
  <si>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</si>
  <si>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</si>
  <si>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</si>
  <si>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</si>
  <si>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</si>
  <si>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</si>
  <si>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</si>
  <si>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</si>
  <si>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</si>
  <si>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</si>
  <si>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</si>
  <si>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</si>
  <si>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</si>
  <si>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</si>
  <si>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</si>
  <si>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</si>
  <si>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</si>
  <si>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</si>
  <si>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</si>
  <si>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</si>
  <si>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</si>
  <si>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</si>
  <si>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</si>
  <si>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</si>
  <si>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</si>
  <si>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</si>
  <si>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</si>
  <si>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</si>
  <si>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</si>
  <si>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</si>
  <si>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</si>
  <si>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</si>
  <si>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</si>
  <si>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</si>
  <si>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</si>
  <si>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</si>
  <si>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</si>
  <si>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</si>
  <si>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</si>
  <si>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</si>
  <si>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</si>
  <si>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</si>
  <si>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</si>
  <si>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</si>
  <si>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</si>
  <si>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</si>
  <si>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</si>
  <si>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</si>
  <si>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</si>
  <si>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</si>
  <si>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</si>
  <si>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</si>
  <si>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</si>
  <si>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</si>
  <si>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</si>
  <si>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</si>
  <si>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</si>
  <si>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</si>
  <si>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</si>
  <si>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</si>
  <si>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</si>
  <si>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</si>
  <si>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</si>
  <si>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</si>
  <si>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</si>
  <si>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</si>
  <si>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</si>
  <si>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</si>
  <si>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</si>
  <si>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</si>
  <si>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</si>
  <si>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</si>
  <si>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</si>
  <si>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</si>
  <si>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</si>
  <si>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</si>
  <si>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</si>
  <si>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</si>
  <si>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</si>
  <si>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</si>
  <si>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</si>
  <si>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</si>
  <si>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</si>
  <si>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</si>
  <si>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</si>
  <si>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</si>
  <si>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</si>
  <si>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</si>
  <si>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</si>
  <si>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</si>
  <si>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</si>
  <si>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</si>
  <si>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</si>
  <si>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</si>
  <si>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</si>
  <si>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</si>
  <si>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</si>
  <si>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</si>
  <si>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</si>
  <si>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</si>
  <si>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</si>
  <si>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</si>
  <si>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</si>
  <si>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</si>
  <si>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</si>
  <si>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</si>
  <si>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</si>
  <si>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</si>
  <si>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</si>
  <si>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</si>
  <si>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</si>
  <si>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</si>
  <si>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</si>
  <si>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</si>
  <si>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</si>
  <si>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</si>
  <si>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</si>
  <si>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</si>
  <si>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</si>
  <si>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</si>
  <si>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</si>
  <si>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</si>
  <si>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</si>
  <si>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</si>
  <si>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</si>
  <si>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</si>
  <si>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</si>
  <si>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</si>
  <si>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</si>
  <si>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</si>
  <si>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</si>
  <si>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</si>
  <si>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</si>
  <si>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</si>
  <si>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</si>
  <si>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</si>
  <si>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</si>
  <si>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</si>
  <si>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</si>
  <si>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</si>
  <si>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</si>
  <si>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</si>
  <si>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</si>
  <si>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</si>
  <si>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</si>
  <si>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</si>
  <si>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</si>
  <si>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</si>
  <si>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</si>
  <si>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</si>
  <si>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</si>
  <si>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</si>
  <si>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</si>
  <si>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</si>
  <si>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</si>
  <si>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</si>
  <si>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</si>
  <si>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</si>
  <si>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</si>
  <si>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</si>
  <si>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</si>
  <si>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</si>
  <si>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</si>
  <si>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</si>
  <si>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</si>
  <si>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</si>
  <si>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</si>
  <si>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</si>
  <si>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</si>
  <si>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</si>
  <si>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</si>
  <si>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</si>
  <si>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</si>
  <si>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</si>
  <si>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</si>
  <si>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</si>
  <si>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</si>
  <si>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</si>
  <si>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</si>
  <si>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</si>
  <si>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</si>
  <si>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</si>
  <si>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</si>
  <si>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</si>
  <si>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</si>
  <si>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</si>
  <si>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</si>
  <si>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</si>
  <si>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</si>
  <si>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</si>
  <si>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</si>
  <si>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</si>
  <si>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</si>
  <si>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</si>
  <si>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</si>
  <si>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</si>
  <si>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</si>
  <si>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</si>
  <si>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</si>
  <si>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</si>
  <si>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</si>
  <si>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</si>
  <si>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</si>
  <si>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</si>
  <si>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</si>
  <si>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</si>
  <si>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</si>
  <si>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</si>
  <si>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</si>
  <si>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</si>
  <si>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</si>
  <si>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</si>
  <si>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</si>
  <si>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</si>
  <si>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</si>
  <si>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</si>
  <si>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</si>
  <si>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</si>
  <si>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</si>
  <si>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</si>
  <si>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</si>
  <si>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</si>
  <si>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</si>
  <si>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</si>
  <si>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</si>
  <si>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</si>
  <si>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</si>
  <si>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</si>
  <si>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</si>
  <si>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</si>
  <si>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</si>
  <si>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</si>
  <si>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</si>
  <si>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</si>
  <si>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</si>
  <si>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</si>
  <si>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</si>
  <si>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</si>
  <si>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</si>
  <si>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</si>
  <si>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</si>
  <si>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</si>
  <si>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</si>
  <si>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</si>
  <si>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</si>
  <si>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</si>
  <si>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</si>
  <si>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</si>
  <si>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</si>
  <si>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</si>
  <si>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</si>
  <si>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</si>
  <si>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</si>
  <si>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</si>
  <si>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</si>
  <si>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</si>
  <si>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</si>
  <si>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</si>
  <si>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</si>
  <si>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</si>
  <si>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</si>
  <si>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</si>
  <si>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</si>
  <si>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</si>
  <si>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</si>
  <si>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</si>
  <si>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</si>
  <si>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</si>
  <si>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</si>
  <si>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</si>
  <si>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</si>
  <si>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</si>
  <si>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</si>
  <si>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</si>
  <si>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</si>
  <si>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</si>
  <si>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</si>
  <si>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</si>
  <si>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</si>
  <si>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</si>
  <si>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</si>
  <si>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</si>
  <si>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</si>
  <si>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</si>
  <si>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</si>
  <si>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</si>
  <si>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</si>
  <si>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</si>
  <si>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</si>
  <si>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</si>
  <si>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</si>
  <si>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</si>
  <si>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</si>
  <si>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</si>
  <si>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</si>
  <si>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</si>
  <si>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</si>
  <si>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</si>
  <si>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</si>
  <si>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</si>
  <si>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</si>
  <si>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</si>
  <si>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</si>
  <si>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</si>
  <si>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</si>
  <si>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</si>
  <si>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</si>
  <si>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</si>
  <si>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</si>
  <si>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</si>
  <si>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</si>
  <si>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</si>
  <si>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</si>
  <si>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</si>
  <si>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</si>
  <si>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</si>
  <si>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</si>
  <si>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</si>
  <si>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</si>
  <si>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</si>
  <si>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</si>
  <si>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</si>
  <si>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</si>
  <si>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</si>
  <si>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</si>
  <si>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</si>
  <si>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</si>
  <si>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</si>
  <si>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</si>
  <si>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</si>
  <si>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</si>
  <si>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</si>
  <si>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</si>
  <si>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</si>
  <si>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</si>
  <si>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</si>
  <si>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</si>
  <si>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</si>
  <si>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</si>
  <si>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</si>
  <si>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</si>
  <si>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</si>
  <si>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</si>
  <si>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</si>
  <si>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</si>
  <si>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</si>
  <si>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</si>
  <si>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</si>
  <si>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</si>
  <si>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</si>
  <si>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</si>
  <si>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</si>
  <si>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</si>
  <si>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</si>
  <si>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</si>
  <si>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</si>
  <si>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</si>
  <si>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</si>
  <si>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</si>
  <si>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</si>
  <si>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</si>
  <si>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</si>
  <si>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</si>
  <si>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</si>
  <si>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</si>
  <si>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</si>
  <si>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</si>
  <si>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</si>
  <si>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</si>
  <si>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</si>
  <si>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</si>
  <si>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</si>
  <si>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</si>
  <si>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</si>
  <si>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</si>
  <si>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</si>
  <si>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</si>
  <si>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</si>
  <si>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</si>
  <si>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</si>
  <si>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</si>
  <si>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</si>
  <si>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</si>
  <si>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</si>
  <si>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</si>
  <si>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</si>
  <si>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</si>
  <si>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</si>
  <si>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</si>
  <si>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</si>
  <si>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</si>
  <si>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</si>
  <si>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</si>
  <si>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</si>
  <si>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</si>
  <si>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</si>
  <si>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</si>
  <si>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</si>
  <si>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</si>
  <si>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</si>
  <si>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</si>
  <si>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</si>
  <si>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</si>
  <si>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</si>
  <si>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</si>
  <si>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</si>
  <si>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</si>
  <si>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</si>
  <si>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</si>
  <si>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</si>
  <si>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</si>
  <si>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</si>
  <si>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</si>
  <si>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</si>
  <si>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</si>
  <si>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</si>
  <si>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</si>
  <si>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</si>
  <si>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</si>
  <si>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</si>
  <si>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</si>
  <si>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</si>
  <si>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</si>
  <si>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</si>
  <si>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</si>
  <si>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</si>
  <si>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</si>
  <si>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</si>
  <si>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</si>
  <si>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</si>
  <si>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</si>
  <si>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</si>
  <si>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</si>
  <si>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</si>
  <si>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</si>
  <si>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</si>
  <si>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</si>
  <si>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</si>
  <si>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</si>
  <si>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</si>
  <si>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</si>
  <si>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</si>
  <si>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</si>
  <si>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</si>
  <si>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</si>
  <si>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</si>
  <si>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</si>
  <si>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</si>
  <si>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</si>
  <si>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</si>
  <si>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</si>
  <si>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</si>
  <si>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</si>
  <si>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</si>
  <si>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</si>
  <si>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</si>
  <si>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</si>
  <si>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</si>
  <si>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</si>
  <si>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</si>
  <si>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</si>
  <si>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</si>
  <si>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</si>
  <si>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</si>
  <si>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</si>
  <si>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</si>
  <si>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</si>
  <si>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</si>
  <si>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</si>
  <si>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</si>
  <si>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</si>
  <si>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</si>
  <si>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</si>
  <si>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</si>
  <si>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</si>
  <si>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</si>
  <si>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</si>
  <si>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</si>
  <si>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</si>
  <si>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</si>
  <si>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</si>
  <si>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</si>
  <si>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</si>
  <si>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</si>
  <si>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</si>
  <si>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</si>
  <si>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</si>
  <si>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</si>
  <si>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</si>
  <si>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</si>
  <si>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</si>
  <si>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</si>
  <si>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</si>
  <si>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</si>
  <si>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</si>
  <si>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</si>
  <si>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</si>
  <si>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</si>
  <si>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</si>
  <si>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</si>
  <si>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</si>
  <si>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</si>
  <si>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</si>
  <si>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</si>
  <si>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</si>
  <si>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</si>
  <si>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</si>
  <si>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</si>
  <si>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</si>
  <si>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</si>
  <si>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</si>
  <si>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</si>
  <si>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</si>
  <si>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</si>
  <si>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</si>
  <si>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</si>
  <si>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</si>
  <si>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</si>
  <si>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</si>
  <si>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</si>
  <si>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</si>
  <si>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</si>
  <si>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</si>
  <si>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</si>
  <si>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</si>
  <si>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</si>
  <si>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</si>
  <si>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</si>
  <si>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</si>
  <si>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</si>
  <si>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</si>
  <si>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</si>
  <si>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</si>
  <si>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</si>
  <si>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</si>
  <si>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</si>
  <si>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</si>
  <si>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</si>
  <si>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</si>
  <si>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</si>
  <si>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</si>
  <si>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</si>
  <si>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</si>
  <si>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</si>
  <si>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</si>
  <si>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</si>
  <si>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</si>
  <si>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</si>
  <si>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</si>
  <si>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</si>
  <si>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</si>
  <si>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</si>
  <si>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</si>
  <si>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</si>
  <si>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</si>
  <si>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</si>
  <si>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</si>
  <si>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</si>
  <si>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</si>
  <si>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</si>
  <si>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</si>
  <si>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</si>
  <si>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</si>
  <si>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</si>
  <si>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</si>
  <si>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</si>
  <si>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</si>
  <si>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</si>
  <si>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</si>
  <si>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</si>
  <si>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</si>
  <si>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</si>
  <si>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</si>
  <si>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</si>
  <si>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</si>
  <si>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</si>
  <si>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</si>
  <si>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</si>
  <si>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</si>
  <si>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</si>
  <si>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</si>
  <si>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</si>
  <si>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</si>
  <si>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</si>
  <si>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</si>
  <si>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</si>
  <si>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</si>
  <si>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</si>
  <si>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</si>
  <si>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</si>
  <si>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</si>
  <si>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</si>
  <si>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</si>
  <si>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</si>
  <si>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</si>
  <si>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</si>
  <si>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</si>
  <si>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</si>
  <si>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</si>
  <si>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</si>
  <si>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</si>
  <si>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</si>
  <si>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</si>
  <si>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</si>
  <si>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</si>
  <si>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</si>
  <si>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</si>
  <si>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</si>
  <si>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</si>
  <si>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</si>
  <si>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</si>
  <si>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</si>
  <si>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</si>
  <si>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</si>
  <si>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</si>
  <si>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</si>
  <si>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</si>
  <si>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</si>
  <si>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</si>
  <si>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</si>
  <si>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</si>
  <si>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</si>
  <si>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</si>
  <si>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</si>
  <si>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</si>
  <si>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</si>
  <si>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</si>
  <si>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</si>
  <si>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</si>
  <si>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</si>
  <si>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</si>
  <si>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</si>
  <si>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</si>
  <si>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</si>
  <si>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</si>
  <si>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</si>
  <si>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</si>
  <si>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</si>
  <si>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</si>
  <si>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</si>
  <si>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</si>
  <si>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</si>
  <si>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</si>
  <si>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</si>
  <si>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</si>
  <si>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</si>
  <si>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</si>
  <si>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</si>
  <si>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</si>
  <si>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</si>
  <si>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</si>
  <si>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</si>
  <si>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</si>
  <si>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</si>
  <si>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</si>
  <si>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</si>
  <si>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</si>
  <si>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</si>
  <si>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</si>
  <si>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</si>
  <si>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</si>
  <si>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</si>
  <si>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</si>
  <si>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</si>
  <si>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</si>
  <si>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</si>
  <si>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</si>
  <si>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</si>
  <si>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</si>
  <si>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</si>
  <si>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</si>
  <si>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</si>
  <si>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</si>
  <si>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</si>
  <si>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</si>
  <si>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</si>
  <si>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</si>
  <si>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</si>
  <si>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</si>
  <si>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</si>
  <si>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</si>
  <si>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</si>
  <si>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</si>
  <si>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</si>
  <si>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</si>
  <si>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</si>
  <si>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</si>
  <si>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</si>
  <si>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</si>
  <si>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</si>
  <si>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</si>
  <si>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</si>
  <si>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</si>
  <si>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</si>
  <si>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</si>
  <si>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</si>
  <si>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</si>
  <si>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</si>
  <si>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</si>
  <si>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</si>
  <si>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</si>
  <si>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</si>
  <si>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</si>
  <si>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</si>
  <si>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</si>
  <si>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</si>
  <si>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</si>
  <si>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</si>
  <si>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</si>
  <si>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</si>
  <si>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</si>
  <si>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</si>
  <si>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</si>
  <si>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</si>
  <si>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</si>
  <si>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</si>
  <si>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</si>
  <si>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</si>
  <si>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</si>
  <si>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</si>
  <si>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</si>
  <si>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</si>
  <si>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</si>
  <si>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</si>
  <si>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</si>
  <si>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</si>
  <si>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</si>
  <si>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</si>
  <si>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</si>
  <si>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</si>
  <si>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</si>
  <si>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</si>
  <si>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</si>
  <si>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</si>
  <si>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</si>
  <si>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</si>
  <si>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</si>
  <si>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</si>
  <si>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</si>
  <si>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</si>
  <si>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</si>
  <si>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</si>
  <si>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</si>
  <si>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</si>
  <si>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</si>
  <si>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</si>
  <si>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</si>
  <si>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</si>
  <si>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</si>
  <si>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</si>
  <si>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</si>
  <si>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</si>
  <si>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</si>
  <si>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</si>
  <si>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</si>
  <si>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</si>
  <si>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</si>
  <si>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</si>
  <si>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</si>
  <si>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</si>
  <si>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</si>
  <si>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</si>
  <si>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</si>
  <si>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</si>
  <si>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</si>
  <si>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</si>
  <si>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</si>
  <si>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</si>
  <si>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</si>
  <si>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</si>
  <si>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</si>
  <si>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</si>
  <si>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</si>
  <si>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</si>
  <si>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</si>
  <si>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</si>
  <si>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</si>
  <si>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</si>
  <si>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</si>
  <si>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</si>
  <si>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</si>
  <si>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</si>
  <si>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</si>
  <si>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</si>
  <si>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</si>
  <si>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</si>
  <si>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</si>
  <si>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</si>
  <si>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</si>
  <si>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</si>
  <si>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</si>
  <si>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</si>
  <si>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</si>
  <si>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</si>
  <si>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</si>
  <si>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</si>
  <si>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</si>
  <si>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</si>
  <si>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</si>
  <si>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</si>
  <si>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</si>
  <si>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</si>
  <si>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</si>
  <si>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</si>
  <si>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</si>
  <si>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</si>
  <si>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</si>
  <si>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</si>
  <si>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</si>
  <si>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</si>
  <si>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</si>
  <si>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</si>
  <si>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</si>
  <si>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</si>
  <si>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</si>
  <si>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</si>
  <si>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</si>
  <si>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</si>
  <si>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</si>
  <si>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</si>
  <si>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</si>
  <si>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</si>
  <si>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</si>
  <si>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</si>
  <si>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</si>
  <si>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</si>
  <si>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</si>
  <si>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</si>
  <si>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</si>
  <si>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</si>
  <si>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</si>
  <si>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</si>
  <si>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</si>
  <si>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</si>
  <si>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</si>
  <si>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</si>
  <si>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</si>
  <si>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</si>
  <si>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</si>
  <si>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</si>
  <si>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</si>
  <si>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</si>
  <si>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</si>
  <si>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</si>
  <si>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</si>
  <si>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</si>
  <si>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</si>
  <si>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</si>
  <si>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</si>
  <si>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</si>
  <si>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</si>
  <si>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</si>
  <si>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</si>
  <si>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</si>
  <si>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</si>
  <si>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</si>
  <si>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</si>
  <si>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</si>
  <si>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</si>
  <si>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</si>
  <si>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</si>
  <si>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</si>
  <si>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</si>
  <si>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</si>
  <si>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</si>
  <si>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</si>
  <si>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</si>
  <si>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</si>
  <si>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</si>
  <si>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</si>
  <si>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</si>
  <si>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</si>
  <si>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</si>
  <si>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</si>
  <si>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</si>
  <si>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</si>
  <si>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</si>
  <si>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</si>
  <si>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</si>
  <si>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</si>
  <si>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</si>
  <si>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</si>
  <si>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</si>
  <si>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</si>
  <si>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</si>
  <si>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</si>
  <si>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</si>
  <si>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</si>
  <si>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</si>
  <si>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</si>
  <si>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</si>
  <si>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</si>
  <si>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</si>
  <si>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</si>
  <si>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</si>
  <si>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</si>
  <si>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</si>
  <si>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</si>
  <si>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</si>
  <si>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</si>
  <si>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</si>
  <si>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</si>
  <si>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</si>
  <si>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</si>
  <si>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</si>
  <si>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</si>
  <si>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</si>
  <si>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</si>
  <si>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</si>
  <si>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</si>
  <si>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</si>
  <si>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</si>
  <si>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</si>
  <si>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</si>
  <si>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</si>
  <si>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</si>
  <si>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</si>
  <si>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</si>
  <si>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</si>
  <si>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</si>
  <si>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</si>
  <si>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</si>
  <si>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</si>
  <si>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</si>
  <si>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</si>
  <si>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</si>
  <si>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</si>
  <si>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</si>
  <si>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</si>
  <si>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</si>
  <si>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</si>
  <si>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</si>
  <si>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</si>
  <si>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</si>
  <si>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</si>
  <si>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</si>
  <si>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</si>
  <si>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</si>
  <si>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</si>
  <si>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</si>
  <si>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</si>
  <si>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</si>
  <si>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</si>
  <si>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</si>
  <si>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</si>
  <si>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</si>
  <si>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</si>
  <si>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</si>
  <si>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</si>
  <si>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</si>
  <si>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</si>
  <si>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</si>
  <si>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</si>
  <si>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</si>
  <si>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</si>
  <si>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</si>
  <si>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</si>
  <si>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</si>
  <si>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</si>
  <si>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</si>
  <si>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</si>
  <si>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</si>
  <si>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</si>
  <si>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</si>
  <si>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</si>
  <si>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</si>
  <si>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</si>
  <si>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</si>
  <si>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</si>
  <si>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</si>
  <si>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</si>
  <si>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</si>
  <si>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</si>
  <si>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</si>
  <si>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</si>
  <si>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</si>
  <si>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</si>
  <si>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</si>
  <si>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</si>
  <si>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</si>
  <si>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</si>
  <si>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</si>
  <si>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</si>
  <si>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</si>
  <si>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</si>
  <si>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</si>
  <si>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</si>
  <si>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</si>
  <si>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</si>
  <si>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</si>
  <si>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</si>
  <si>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</si>
  <si>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</si>
  <si>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</si>
  <si>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</si>
  <si>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</si>
  <si>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</si>
  <si>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</si>
  <si>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</si>
  <si>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</si>
  <si>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</si>
  <si>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</si>
  <si>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</si>
  <si>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</si>
  <si>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</si>
  <si>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</si>
  <si>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</si>
  <si>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</si>
  <si>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</si>
  <si>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</si>
  <si>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</si>
  <si>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</si>
  <si>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</si>
  <si>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</si>
  <si>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</si>
  <si>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</si>
  <si>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</si>
  <si>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</si>
  <si>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</si>
  <si>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</si>
  <si>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</si>
  <si>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</si>
  <si>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</si>
  <si>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</si>
  <si>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</si>
  <si>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</si>
  <si>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</si>
  <si>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</si>
  <si>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</si>
  <si>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</si>
  <si>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</si>
  <si>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</si>
  <si>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</si>
  <si>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</si>
  <si>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</si>
  <si>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</si>
  <si>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</si>
  <si>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</si>
  <si>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</si>
  <si>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</si>
  <si>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</si>
  <si>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</si>
  <si>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</si>
  <si>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</si>
  <si>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</si>
  <si>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</si>
  <si>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</si>
  <si>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</si>
  <si>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</si>
  <si>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</si>
  <si>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</si>
  <si>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</si>
  <si>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</si>
  <si>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</si>
  <si>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</si>
  <si>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</si>
  <si>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</si>
  <si>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</si>
  <si>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</si>
  <si>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</si>
  <si>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</si>
  <si>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</si>
  <si>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</si>
  <si>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</si>
  <si>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</si>
  <si>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</si>
  <si>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</si>
  <si>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</si>
  <si>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</si>
  <si>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</si>
  <si>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</si>
  <si>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</si>
  <si>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</si>
  <si>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</si>
  <si>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</si>
  <si>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</si>
  <si>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</si>
  <si>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</si>
  <si>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</si>
  <si>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</si>
  <si>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</si>
  <si>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</si>
  <si>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</si>
  <si>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</si>
  <si>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</si>
  <si>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</si>
  <si>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</si>
  <si>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</si>
  <si>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</si>
  <si>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</si>
  <si>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</si>
  <si>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</si>
  <si>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</si>
  <si>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</si>
  <si>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</si>
  <si>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</si>
  <si>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</si>
  <si>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</si>
  <si>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</si>
  <si>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</si>
  <si>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</si>
  <si>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</si>
  <si>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</si>
  <si>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</si>
  <si>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</si>
  <si>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</si>
  <si>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</si>
  <si>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</si>
  <si>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</si>
  <si>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</si>
  <si>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</si>
  <si>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</si>
  <si>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</si>
  <si>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</si>
  <si>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</si>
  <si>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</si>
  <si>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</si>
  <si>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</si>
  <si>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</si>
  <si>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</si>
  <si>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</si>
  <si>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</si>
  <si>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</si>
  <si>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</si>
  <si>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</si>
  <si>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</si>
  <si>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</si>
  <si>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</si>
  <si>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</si>
  <si>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</si>
  <si>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</si>
  <si>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</si>
  <si>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</si>
  <si>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</si>
  <si>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</si>
  <si>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</si>
  <si>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</si>
  <si>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</si>
  <si>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</si>
  <si>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</si>
  <si>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</si>
  <si>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</si>
  <si>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</si>
  <si>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</si>
  <si>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</si>
  <si>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</si>
  <si>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</si>
  <si>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</si>
  <si>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</si>
  <si>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</si>
  <si>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</si>
  <si>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</si>
  <si>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</si>
  <si>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</si>
  <si>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</si>
  <si>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</si>
  <si>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</si>
  <si>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</si>
  <si>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</si>
  <si>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</si>
  <si>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</si>
  <si>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</si>
  <si>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</si>
  <si>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</si>
  <si>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</si>
  <si>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</si>
  <si>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</si>
  <si>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</si>
  <si>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</si>
  <si>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</si>
  <si>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</si>
  <si>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</si>
  <si>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</si>
  <si>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</si>
  <si>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</si>
  <si>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</si>
  <si>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</si>
  <si>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</si>
  <si>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</si>
  <si>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</si>
  <si>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</si>
  <si>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</si>
  <si>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</si>
  <si>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</si>
  <si>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</si>
  <si>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</si>
  <si>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</si>
  <si>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</si>
  <si>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</si>
  <si>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</si>
  <si>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</si>
  <si>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</si>
  <si>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</si>
  <si>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</si>
  <si>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</si>
  <si>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</si>
  <si>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</si>
  <si>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</si>
  <si>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</si>
  <si>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</si>
  <si>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</si>
  <si>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</si>
  <si>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</si>
  <si>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</si>
  <si>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</si>
  <si>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</si>
  <si>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</si>
  <si>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</si>
  <si>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</si>
  <si>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</si>
  <si>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</si>
  <si>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</si>
  <si>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</si>
  <si>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</si>
  <si>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</si>
  <si>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</si>
  <si>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</si>
  <si>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</si>
  <si>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</si>
  <si>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</si>
  <si>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</si>
  <si>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</si>
  <si>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</si>
  <si>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</si>
  <si>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</si>
  <si>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</si>
  <si>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</si>
  <si>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</si>
  <si>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</si>
  <si>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</si>
  <si>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</si>
  <si>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</si>
  <si>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</si>
  <si>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</si>
  <si>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</si>
  <si>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</si>
  <si>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</si>
  <si>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</si>
  <si>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</si>
  <si>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</si>
  <si>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</si>
  <si>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</si>
  <si>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</si>
  <si>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</si>
  <si>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</si>
  <si>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</si>
  <si>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</si>
  <si>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</si>
  <si>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</si>
  <si>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</si>
  <si>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</si>
  <si>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</si>
  <si>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</si>
  <si>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</si>
  <si>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</si>
  <si>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</si>
  <si>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</si>
  <si>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</si>
  <si>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</si>
  <si>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</si>
  <si>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</si>
  <si>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</si>
  <si>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</si>
  <si>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</si>
  <si>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</si>
  <si>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</si>
  <si>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</si>
  <si>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</si>
  <si>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</si>
  <si>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</si>
  <si>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</si>
  <si>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</si>
  <si>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</si>
  <si>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</si>
  <si>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</si>
  <si>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</si>
  <si>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</si>
  <si>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</si>
  <si>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</si>
  <si>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</si>
  <si>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</si>
  <si>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</si>
  <si>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</si>
  <si>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</si>
  <si>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</si>
  <si>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</si>
  <si>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</si>
  <si>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</si>
  <si>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</si>
  <si>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</si>
  <si>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</si>
  <si>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</si>
  <si>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</si>
  <si>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</si>
  <si>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</si>
  <si>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</si>
  <si>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</si>
  <si>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</si>
  <si>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</si>
  <si>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</si>
  <si>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</si>
  <si>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</si>
  <si>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</si>
  <si>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</si>
  <si>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</si>
  <si>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</si>
  <si>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</si>
  <si>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</si>
  <si>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</si>
  <si>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</si>
  <si>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</si>
  <si>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</si>
  <si>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</si>
  <si>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</si>
  <si>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</si>
  <si>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</si>
  <si>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</si>
  <si>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</si>
  <si>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</si>
  <si>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</si>
  <si>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</si>
  <si>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</si>
  <si>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</si>
  <si>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</si>
  <si>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</si>
  <si>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</si>
  <si>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</si>
  <si>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</si>
  <si>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</si>
  <si>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</si>
  <si>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</si>
  <si>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</si>
  <si>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</si>
  <si>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</si>
  <si>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</si>
  <si>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</si>
  <si>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</si>
  <si>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</si>
  <si>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</si>
  <si>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</si>
  <si>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</si>
  <si>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</si>
  <si>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</si>
  <si>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</si>
  <si>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</si>
  <si>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</si>
  <si>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</si>
  <si>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</si>
  <si>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</si>
  <si>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</si>
  <si>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</si>
  <si>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</si>
  <si>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</si>
  <si>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</si>
  <si>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</si>
  <si>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</si>
  <si>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</si>
  <si>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</si>
  <si>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</si>
  <si>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</si>
  <si>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</si>
  <si>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</si>
  <si>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</si>
  <si>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</si>
  <si>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</si>
  <si>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</si>
  <si>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</si>
  <si>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</si>
  <si>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</si>
  <si>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</si>
  <si>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</si>
  <si>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</si>
  <si>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</si>
  <si>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</si>
  <si>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</si>
  <si>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</si>
  <si>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</si>
  <si>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</si>
  <si>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</si>
  <si>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</si>
  <si>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</si>
  <si>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</si>
  <si>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</si>
  <si>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</si>
  <si>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</si>
  <si>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</si>
  <si>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</si>
  <si>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</si>
  <si>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</si>
  <si>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</si>
  <si>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</si>
  <si>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</si>
  <si>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</si>
  <si>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</si>
  <si>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</si>
  <si>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</si>
  <si>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</si>
  <si>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</si>
  <si>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</si>
  <si>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</si>
  <si>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</si>
  <si>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</si>
  <si>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</si>
  <si>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</si>
  <si>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</si>
  <si>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</si>
  <si>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</si>
  <si>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</si>
  <si>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</si>
  <si>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</si>
  <si>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</si>
  <si>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</si>
  <si>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</si>
  <si>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</si>
  <si>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</si>
  <si>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</si>
  <si>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</si>
  <si>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</si>
  <si>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</si>
  <si>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</si>
  <si>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</si>
  <si>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</si>
  <si>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</si>
  <si>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</si>
  <si>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</si>
  <si>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</si>
  <si>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</si>
  <si>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</si>
  <si>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</si>
  <si>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</si>
  <si>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</si>
  <si>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</si>
  <si>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</si>
  <si>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</si>
  <si>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</si>
  <si>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</si>
  <si>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</si>
  <si>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</si>
  <si>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</si>
  <si>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</si>
  <si>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</si>
  <si>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</si>
  <si>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</si>
  <si>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</si>
  <si>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</si>
  <si>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</si>
  <si>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</si>
  <si>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</si>
  <si>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</si>
  <si>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</si>
  <si>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</si>
  <si>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</si>
  <si>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</si>
  <si>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</si>
  <si>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</si>
  <si>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</si>
  <si>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</si>
  <si>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</si>
  <si>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</si>
  <si>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</si>
  <si>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</si>
  <si>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</si>
  <si>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</si>
  <si>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</si>
  <si>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</si>
  <si>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</si>
  <si>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</si>
  <si>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</si>
  <si>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</si>
  <si>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</si>
  <si>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</si>
  <si>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</si>
  <si>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</si>
  <si>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</si>
  <si>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</si>
  <si>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</si>
  <si>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</si>
  <si>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</si>
  <si>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</si>
  <si>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</si>
  <si>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</si>
  <si>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</si>
  <si>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</si>
  <si>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</si>
  <si>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</si>
  <si>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</si>
  <si>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</si>
  <si>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</si>
  <si>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</si>
  <si>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</si>
  <si>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</si>
  <si>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</si>
  <si>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</si>
  <si>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</si>
  <si>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</si>
  <si>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</si>
  <si>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</si>
  <si>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</si>
  <si>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</si>
  <si>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</si>
  <si>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</si>
  <si>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</si>
  <si>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</si>
  <si>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</si>
  <si>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</si>
  <si>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</si>
  <si>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</si>
  <si>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</si>
  <si>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</si>
  <si>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</si>
  <si>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</si>
  <si>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</si>
  <si>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</si>
  <si>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</si>
  <si>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</si>
  <si>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</si>
  <si>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</si>
  <si>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</si>
  <si>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</si>
  <si>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</si>
  <si>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</si>
  <si>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</si>
  <si>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</si>
  <si>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</si>
  <si>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</si>
  <si>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</si>
  <si>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</si>
  <si>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</si>
  <si>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</si>
  <si>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</si>
  <si>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</si>
  <si>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</si>
  <si>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</si>
  <si>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</si>
  <si>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</si>
  <si>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</si>
  <si>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</si>
  <si>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</si>
  <si>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</si>
  <si>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</si>
  <si>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</si>
  <si>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</si>
  <si>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</si>
  <si>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</si>
  <si>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</si>
  <si>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</si>
  <si>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</si>
  <si>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</si>
  <si>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</si>
  <si>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</si>
  <si>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</si>
  <si>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</si>
  <si>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</si>
  <si>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</si>
  <si>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</si>
  <si>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</si>
  <si>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</si>
  <si>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</si>
  <si>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</si>
  <si>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</si>
  <si>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</si>
  <si>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</si>
  <si>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</si>
  <si>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</si>
  <si>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</si>
  <si>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</si>
  <si>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</si>
  <si>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</si>
  <si>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</si>
  <si>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</si>
  <si>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</si>
  <si>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</si>
  <si>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</si>
  <si>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</si>
  <si>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</si>
  <si>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</si>
  <si>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</si>
  <si>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</si>
  <si>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</si>
  <si>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</si>
  <si>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</si>
  <si>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</si>
  <si>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</si>
  <si>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</si>
  <si>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</si>
  <si>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</si>
  <si>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</si>
  <si>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</si>
  <si>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</si>
  <si>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</si>
  <si>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</si>
  <si>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</si>
  <si>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</si>
  <si>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</si>
  <si>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</si>
  <si>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</si>
  <si>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</si>
  <si>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</si>
  <si>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</si>
  <si>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</si>
  <si>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</si>
  <si>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</si>
  <si>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</si>
  <si>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</si>
  <si>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</si>
  <si>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</si>
  <si>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</si>
  <si>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</si>
  <si>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</si>
  <si>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</si>
  <si>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</si>
  <si>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</si>
  <si>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</si>
  <si>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</si>
  <si>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</si>
  <si>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</si>
  <si>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</si>
  <si>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</si>
  <si>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</si>
  <si>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</si>
  <si>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</si>
  <si>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</si>
  <si>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</si>
  <si>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</si>
  <si>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</si>
  <si>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</si>
  <si>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</si>
  <si>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</si>
  <si>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</si>
  <si>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</si>
  <si>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</si>
  <si>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</si>
  <si>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</si>
  <si>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</si>
  <si>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</si>
  <si>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</si>
  <si>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</si>
  <si>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</si>
  <si>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</si>
  <si>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</si>
  <si>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</si>
  <si>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</si>
  <si>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</si>
  <si>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</si>
  <si>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</si>
  <si>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</si>
  <si>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</si>
  <si>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</si>
  <si>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</si>
  <si>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</si>
  <si>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</si>
  <si>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</si>
  <si>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</si>
  <si>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</si>
  <si>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</si>
  <si>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</si>
  <si>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</si>
  <si>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</si>
  <si>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</si>
  <si>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</si>
  <si>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</si>
  <si>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</si>
  <si>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</si>
  <si>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</si>
  <si>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</si>
  <si>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</si>
  <si>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</si>
  <si>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</si>
  <si>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</si>
  <si>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</si>
  <si>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</si>
  <si>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</si>
  <si>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</si>
  <si>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</si>
  <si>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</si>
  <si>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</si>
  <si>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</si>
  <si>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</si>
  <si>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</si>
  <si>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</si>
  <si>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</si>
  <si>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</si>
  <si>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</si>
  <si>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</si>
  <si>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</si>
  <si>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</si>
  <si>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</si>
  <si>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</si>
  <si>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</si>
  <si>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</si>
  <si>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</si>
  <si>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</si>
  <si>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</si>
  <si>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</si>
  <si>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</si>
  <si>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</si>
  <si>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</si>
  <si>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</si>
  <si>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</si>
  <si>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</si>
  <si>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</si>
  <si>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</si>
  <si>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</si>
  <si>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</si>
  <si>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</si>
  <si>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</si>
  <si>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</si>
  <si>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</si>
  <si>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</si>
  <si>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</si>
  <si>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</si>
  <si>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</si>
  <si>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</si>
  <si>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</si>
  <si>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</si>
  <si>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</si>
  <si>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</si>
  <si>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</si>
  <si>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</si>
  <si>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</si>
  <si>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</si>
  <si>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</si>
  <si>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</si>
  <si>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</si>
  <si>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</si>
  <si>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</si>
  <si>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</si>
  <si>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</si>
  <si>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</si>
  <si>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</si>
  <si>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</si>
  <si>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</si>
  <si>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</si>
  <si>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</si>
  <si>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</si>
  <si>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</si>
  <si>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</si>
  <si>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</si>
  <si>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</si>
  <si>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</si>
  <si>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</si>
  <si>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</si>
  <si>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</si>
  <si>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</si>
  <si>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</si>
  <si>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</si>
  <si>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</si>
  <si>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</si>
  <si>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</si>
  <si>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</si>
  <si>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</si>
  <si>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</si>
  <si>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</si>
  <si>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</si>
  <si>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</si>
  <si>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</si>
  <si>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</si>
  <si>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</si>
  <si>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</si>
  <si>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</si>
  <si>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</si>
  <si>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</si>
  <si>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</si>
  <si>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</si>
  <si>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</si>
  <si>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</si>
  <si>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</si>
  <si>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</si>
  <si>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</si>
  <si>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</si>
  <si>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</si>
  <si>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</si>
  <si>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</si>
  <si>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</si>
  <si>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</si>
  <si>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</si>
  <si>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</si>
  <si>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</si>
  <si>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</si>
  <si>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</si>
  <si>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</si>
  <si>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</si>
  <si>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</si>
  <si>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</si>
  <si>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</si>
  <si>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</si>
  <si>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</si>
  <si>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</si>
  <si>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</si>
  <si>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</si>
  <si>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</si>
  <si>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</si>
  <si>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</si>
  <si>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</si>
  <si>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</si>
  <si>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</si>
  <si>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</si>
  <si>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</si>
  <si>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</si>
  <si>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</si>
  <si>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</si>
  <si>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</si>
  <si>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</si>
  <si>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</si>
  <si>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</si>
  <si>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</si>
  <si>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</si>
  <si>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</si>
  <si>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</si>
  <si>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</si>
  <si>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</si>
  <si>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</si>
  <si>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</si>
  <si>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</si>
  <si>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</si>
  <si>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</si>
  <si>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</si>
  <si>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</si>
  <si>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</si>
  <si>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</si>
  <si>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</si>
  <si>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</si>
  <si>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</si>
  <si>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</si>
  <si>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</si>
  <si>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</si>
  <si>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</si>
  <si>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</si>
  <si>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</si>
  <si>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</si>
  <si>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</si>
  <si>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</si>
  <si>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</si>
  <si>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</si>
  <si>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</si>
  <si>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</si>
  <si>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</si>
  <si>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</si>
  <si>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</si>
  <si>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</si>
  <si>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</si>
  <si>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</si>
  <si>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</si>
  <si>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</si>
  <si>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</si>
  <si>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</si>
  <si>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</si>
  <si>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</si>
  <si>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</si>
  <si>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</si>
  <si>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</si>
  <si>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</si>
  <si>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</si>
  <si>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</si>
  <si>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</si>
  <si>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</si>
  <si>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</si>
  <si>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</si>
  <si>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</si>
  <si>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</si>
  <si>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</si>
  <si>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</si>
  <si>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</si>
  <si>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</si>
  <si>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</si>
  <si>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</si>
  <si>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</si>
  <si>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</si>
  <si>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</si>
  <si>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</si>
  <si>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</si>
  <si>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</si>
  <si>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</si>
  <si>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</si>
  <si>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</si>
  <si>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</si>
  <si>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</si>
  <si>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</si>
  <si>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</si>
  <si>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</si>
  <si>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</si>
  <si>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</si>
  <si>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</si>
  <si>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</si>
  <si>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</si>
  <si>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</si>
  <si>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</si>
  <si>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</si>
  <si>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</si>
  <si>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</si>
  <si>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</si>
  <si>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</si>
  <si>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</si>
  <si>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</si>
  <si>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</si>
  <si>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</si>
  <si>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</si>
  <si>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</si>
  <si>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</si>
  <si>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</si>
  <si>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</si>
  <si>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</si>
  <si>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</si>
  <si>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</si>
  <si>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</si>
  <si>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</si>
  <si>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</si>
  <si>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</si>
  <si>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</si>
  <si>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</si>
  <si>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</si>
  <si>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</si>
  <si>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</si>
  <si>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</si>
  <si>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</si>
  <si>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</si>
  <si>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</si>
  <si>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</si>
  <si>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</si>
  <si>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</si>
  <si>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</si>
  <si>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</si>
  <si>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</si>
  <si>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</si>
  <si>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</si>
  <si>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</si>
  <si>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</si>
  <si>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</si>
  <si>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</si>
  <si>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</si>
  <si>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</si>
  <si>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</si>
  <si>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</si>
  <si>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</si>
  <si>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</si>
  <si>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</si>
  <si>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</si>
  <si>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</si>
  <si>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</si>
  <si>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</si>
  <si>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</si>
  <si>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</si>
  <si>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</si>
  <si>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</si>
  <si>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</si>
  <si>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</si>
  <si>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</si>
  <si>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</si>
  <si>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</si>
  <si>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</si>
  <si>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</si>
  <si>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</si>
  <si>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</si>
  <si>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</si>
  <si>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</si>
  <si>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</si>
  <si>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</si>
  <si>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</si>
  <si>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</si>
  <si>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</si>
  <si>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</si>
  <si>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</si>
  <si>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</si>
  <si>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</si>
  <si>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</si>
  <si>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</si>
  <si>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</si>
  <si>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</si>
  <si>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</si>
  <si>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</si>
  <si>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</si>
  <si>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</si>
  <si>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</si>
  <si>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</si>
  <si>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</si>
  <si>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</si>
  <si>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</si>
  <si>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</si>
  <si>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</si>
  <si>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</si>
  <si>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</si>
  <si>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</si>
  <si>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</si>
  <si>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</si>
  <si>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</si>
  <si>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</si>
  <si>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</si>
  <si>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</si>
  <si>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</si>
  <si>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</si>
  <si>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</si>
  <si>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</si>
  <si>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</si>
  <si>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</si>
  <si>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</si>
  <si>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</si>
  <si>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</si>
  <si>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</si>
  <si>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</si>
  <si>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</si>
  <si>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</si>
  <si>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</si>
  <si>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</si>
  <si>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</si>
  <si>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</si>
  <si>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</si>
  <si>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</si>
  <si>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</si>
  <si>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</si>
  <si>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</si>
  <si>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</si>
  <si>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</si>
  <si>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</si>
  <si>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</si>
  <si>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</si>
  <si>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</si>
  <si>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</si>
  <si>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</si>
  <si>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</si>
  <si>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</si>
  <si>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</si>
  <si>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</si>
  <si>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</si>
  <si>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</si>
  <si>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</si>
  <si>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</si>
  <si>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</si>
  <si>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</si>
  <si>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</si>
  <si>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</si>
  <si>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</si>
  <si>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</si>
  <si>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</si>
  <si>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</si>
  <si>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</si>
  <si>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</si>
  <si>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</si>
  <si>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</si>
  <si>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</si>
  <si>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</si>
  <si>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</si>
  <si>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</si>
  <si>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</si>
  <si>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</si>
  <si>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</si>
  <si>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</si>
  <si>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</si>
  <si>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</si>
  <si>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</si>
  <si>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</si>
  <si>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</si>
  <si>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</si>
  <si>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</si>
  <si>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</si>
  <si>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</si>
  <si>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</si>
  <si>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</si>
  <si>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</si>
  <si>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</si>
  <si>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</si>
  <si>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</si>
  <si>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</si>
  <si>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</si>
  <si>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</si>
  <si>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</si>
  <si>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</si>
  <si>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</si>
  <si>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</si>
  <si>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</si>
  <si>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</si>
  <si>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</si>
  <si>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</si>
  <si>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</si>
  <si>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</si>
  <si>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</si>
  <si>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</si>
  <si>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</si>
  <si>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</si>
  <si>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</si>
  <si>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</si>
  <si>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</si>
  <si>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</si>
  <si>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</si>
  <si>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</si>
  <si>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</si>
  <si>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</si>
  <si>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</si>
  <si>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</si>
  <si>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</si>
  <si>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</si>
  <si>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</si>
  <si>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</si>
  <si>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</si>
  <si>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</si>
  <si>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</si>
  <si>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</si>
  <si>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</si>
  <si>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</si>
  <si>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</si>
  <si>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</si>
  <si>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</si>
  <si>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</si>
  <si>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</si>
  <si>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</si>
  <si>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</si>
  <si>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</si>
  <si>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</si>
  <si>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</si>
  <si>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</si>
  <si>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</si>
  <si>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</si>
  <si>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</si>
  <si>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</si>
  <si>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</si>
  <si>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</si>
  <si>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</si>
  <si>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</si>
  <si>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</si>
  <si>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</si>
  <si>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</si>
  <si>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</si>
  <si>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</si>
  <si>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</si>
  <si>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</si>
  <si>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</si>
  <si>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</si>
  <si>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</si>
  <si>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</si>
  <si>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</si>
  <si>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</si>
  <si>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</si>
  <si>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</si>
  <si>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</si>
  <si>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</si>
  <si>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</si>
  <si>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</si>
  <si>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</si>
  <si>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</si>
  <si>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</si>
  <si>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</si>
  <si>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</si>
  <si>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</si>
  <si>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</si>
  <si>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</si>
  <si>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</si>
  <si>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</si>
  <si>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</si>
  <si>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</si>
  <si>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</si>
  <si>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</si>
  <si>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</si>
  <si>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</si>
  <si>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</si>
  <si>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</si>
  <si>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</si>
  <si>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</si>
  <si>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</si>
  <si>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</si>
  <si>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</si>
  <si>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</si>
  <si>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</si>
  <si>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</si>
  <si>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</si>
  <si>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</si>
  <si>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</si>
  <si>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</si>
  <si>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</si>
  <si>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</si>
  <si>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</si>
  <si>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</si>
  <si>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</si>
  <si>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</si>
  <si>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</si>
  <si>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</si>
  <si>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</si>
  <si>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</si>
  <si>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</si>
  <si>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</si>
  <si>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</si>
  <si>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</si>
  <si>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</si>
  <si>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</si>
  <si>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</si>
  <si>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</si>
  <si>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</si>
  <si>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</si>
  <si>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</si>
  <si>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</si>
  <si>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</si>
  <si>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</si>
  <si>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</si>
  <si>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</si>
  <si>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</si>
  <si>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</si>
  <si>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</si>
  <si>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</si>
  <si>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</si>
  <si>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</si>
  <si>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</si>
  <si>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</si>
  <si>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</si>
  <si>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</si>
  <si>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</si>
  <si>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</si>
  <si>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</si>
  <si>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</si>
  <si>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</si>
  <si>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</si>
  <si>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</si>
  <si>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</si>
  <si>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</si>
  <si>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</si>
  <si>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</si>
  <si>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</si>
  <si>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</si>
  <si>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</si>
  <si>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</si>
  <si>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</si>
  <si>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</si>
  <si>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</si>
  <si>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</si>
  <si>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</si>
  <si>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</si>
  <si>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</si>
  <si>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</si>
  <si>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</si>
  <si>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</si>
  <si>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</si>
  <si>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</si>
  <si>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</si>
  <si>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</si>
  <si>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</si>
  <si>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</si>
  <si>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</si>
  <si>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</si>
  <si>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</si>
  <si>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</si>
  <si>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</si>
  <si>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</si>
  <si>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</si>
  <si>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</si>
  <si>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</si>
  <si>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</si>
  <si>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</si>
  <si>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</si>
  <si>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</si>
  <si>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</si>
  <si>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</si>
  <si>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</si>
  <si>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</si>
  <si>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</si>
  <si>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</si>
  <si>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</si>
  <si>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</si>
  <si>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</si>
  <si>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</si>
  <si>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</si>
  <si>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</si>
  <si>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</si>
  <si>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</si>
  <si>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</si>
  <si>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</si>
  <si>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</si>
  <si>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</si>
  <si>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</si>
  <si>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</si>
  <si>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</si>
  <si>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</si>
  <si>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</si>
  <si>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</si>
  <si>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</si>
  <si>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</si>
  <si>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</si>
  <si>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</si>
  <si>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</si>
  <si>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</si>
  <si>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</si>
  <si>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</si>
  <si>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</si>
  <si>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</si>
  <si>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</si>
  <si>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</si>
  <si>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</si>
  <si>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</si>
  <si>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</si>
  <si>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</si>
  <si>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</si>
  <si>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</si>
  <si>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</si>
  <si>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</si>
  <si>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</si>
  <si>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</si>
  <si>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</si>
  <si>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</si>
  <si>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</si>
  <si>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</si>
  <si>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</si>
  <si>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</si>
  <si>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</si>
  <si>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</si>
  <si>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</si>
  <si>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</si>
  <si>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</si>
  <si>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</si>
  <si>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</si>
  <si>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</si>
  <si>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</si>
  <si>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</si>
  <si>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</si>
  <si>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</si>
  <si>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</si>
  <si>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</si>
  <si>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</si>
  <si>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</si>
  <si>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</si>
  <si>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</si>
  <si>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</si>
  <si>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</si>
  <si>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</si>
  <si>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</si>
  <si>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</si>
  <si>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</si>
  <si>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</si>
  <si>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</si>
  <si>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</si>
  <si>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</si>
  <si>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</si>
  <si>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</si>
  <si>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</si>
  <si>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</si>
  <si>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</si>
  <si>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</si>
  <si>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</si>
  <si>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</si>
  <si>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</si>
  <si>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</si>
  <si>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</si>
  <si>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</si>
  <si>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</si>
  <si>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</si>
  <si>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</si>
  <si>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</si>
  <si>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</si>
  <si>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</si>
  <si>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</si>
  <si>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</si>
  <si>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</si>
  <si>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</si>
  <si>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</si>
  <si>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</si>
  <si>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</si>
  <si>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</si>
  <si>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</si>
  <si>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</si>
  <si>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</si>
  <si>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</si>
  <si>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</si>
  <si>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</si>
  <si>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</si>
  <si>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</si>
  <si>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</si>
  <si>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</si>
  <si>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</si>
  <si>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</si>
  <si>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</si>
  <si>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</si>
  <si>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</si>
  <si>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</si>
  <si>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</si>
  <si>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</si>
  <si>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</si>
  <si>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</si>
  <si>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</si>
  <si>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</si>
  <si>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</si>
  <si>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</si>
  <si>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</si>
  <si>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</si>
  <si>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</si>
  <si>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</si>
  <si>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</si>
  <si>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</si>
  <si>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</si>
  <si>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</si>
  <si>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</si>
  <si>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</si>
  <si>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</si>
  <si>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</si>
  <si>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</si>
  <si>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</si>
  <si>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</si>
  <si>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</si>
  <si>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</si>
  <si>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</si>
  <si>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</si>
  <si>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</si>
  <si>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</si>
  <si>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</si>
  <si>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</si>
  <si>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</si>
  <si>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</si>
  <si>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</si>
  <si>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</si>
  <si>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</si>
  <si>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</si>
  <si>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</si>
  <si>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</si>
  <si>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</si>
  <si>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</si>
  <si>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</si>
  <si>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</si>
  <si>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</si>
  <si>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</si>
  <si>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</si>
  <si>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</si>
  <si>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</si>
  <si>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</si>
  <si>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</si>
  <si>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</si>
  <si>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</si>
  <si>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</si>
  <si>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</si>
  <si>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</si>
  <si>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</si>
  <si>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</si>
  <si>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</si>
  <si>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</si>
  <si>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</si>
  <si>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</si>
  <si>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</si>
  <si>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</si>
  <si>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</si>
  <si>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</si>
  <si>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</si>
  <si>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</si>
  <si>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</si>
  <si>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</si>
  <si>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</si>
  <si>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</si>
  <si>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</si>
  <si>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</si>
  <si>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</si>
  <si>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</si>
  <si>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</si>
  <si>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</si>
  <si>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</si>
  <si>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</si>
  <si>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</si>
  <si>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</si>
  <si>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</si>
  <si>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</si>
  <si>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</si>
  <si>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</si>
  <si>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</si>
  <si>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</si>
  <si>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</si>
  <si>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</si>
  <si>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</si>
  <si>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</si>
  <si>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</si>
  <si>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</si>
  <si>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</si>
  <si>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</si>
  <si>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</si>
  <si>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</si>
  <si>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</si>
  <si>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</si>
  <si>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</si>
  <si>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</si>
  <si>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</si>
  <si>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</si>
  <si>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</si>
  <si>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</si>
  <si>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</si>
  <si>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</si>
  <si>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</si>
  <si>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</si>
  <si>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</si>
  <si>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</si>
  <si>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</si>
  <si>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</si>
  <si>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</si>
  <si>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</si>
  <si>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</si>
  <si>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</si>
  <si>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</si>
  <si>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</si>
  <si>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</si>
  <si>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</si>
  <si>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</si>
  <si>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</si>
  <si>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</si>
  <si>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</si>
  <si>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</si>
  <si>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</si>
  <si>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</si>
  <si>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</si>
  <si>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</si>
  <si>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</si>
  <si>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</si>
  <si>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</si>
  <si>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</si>
  <si>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</si>
  <si>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</si>
  <si>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</si>
  <si>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</si>
  <si>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</si>
  <si>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</si>
  <si>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</si>
  <si>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</si>
  <si>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</si>
  <si>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</si>
  <si>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</si>
  <si>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</si>
  <si>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</si>
  <si>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</si>
  <si>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</si>
  <si>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</si>
  <si>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</si>
  <si>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</si>
  <si>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</si>
  <si>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</si>
  <si>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</si>
  <si>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</si>
  <si>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</si>
  <si>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</si>
  <si>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</si>
  <si>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</si>
  <si>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</si>
  <si>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</si>
  <si>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</si>
  <si>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</si>
  <si>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</si>
  <si>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</si>
  <si>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</si>
  <si>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</si>
  <si>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</si>
  <si>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</si>
  <si>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</si>
  <si>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</si>
  <si>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</si>
  <si>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</si>
  <si>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</si>
  <si>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</si>
  <si>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</si>
  <si>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</si>
  <si>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</si>
  <si>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</si>
  <si>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</si>
  <si>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</si>
  <si>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</si>
  <si>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</si>
  <si>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</si>
  <si>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</si>
  <si>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</si>
  <si>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</si>
  <si>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</si>
  <si>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</si>
  <si>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</si>
  <si>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</si>
  <si>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</si>
  <si>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</si>
  <si>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</si>
  <si>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</si>
  <si>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</si>
  <si>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</si>
  <si>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</si>
  <si>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</si>
  <si>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</si>
  <si>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</si>
  <si>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</si>
  <si>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</si>
  <si>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</si>
  <si>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</si>
  <si>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</si>
  <si>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</si>
  <si>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</si>
  <si>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</si>
  <si>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</si>
  <si>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</si>
  <si>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</si>
  <si>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</si>
  <si>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</si>
  <si>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</si>
  <si>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</si>
  <si>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</si>
  <si>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</si>
  <si>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</si>
  <si>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</si>
  <si>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</si>
  <si>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</si>
  <si>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</si>
  <si>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</si>
  <si>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</si>
  <si>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</si>
  <si>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</si>
  <si>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</si>
  <si>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</si>
  <si>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</si>
  <si>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</si>
  <si>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</si>
  <si>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</si>
  <si>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</si>
  <si>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</si>
  <si>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</si>
  <si>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</si>
  <si>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</si>
  <si>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</si>
  <si>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</si>
  <si>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</si>
  <si>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</si>
  <si>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</si>
  <si>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</si>
  <si>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</si>
  <si>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</si>
  <si>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</si>
  <si>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</si>
  <si>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</si>
  <si>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</si>
  <si>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</si>
  <si>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</si>
  <si>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</si>
  <si>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</si>
  <si>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</si>
  <si>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</si>
  <si>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</si>
  <si>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</si>
  <si>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</si>
  <si>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</si>
  <si>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</si>
  <si>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</si>
  <si>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</si>
  <si>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</si>
  <si>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</si>
  <si>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</si>
  <si>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</si>
  <si>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</si>
  <si>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</si>
  <si>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</si>
  <si>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</si>
  <si>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</si>
  <si>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</si>
  <si>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</si>
  <si>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</si>
  <si>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</si>
  <si>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</si>
  <si>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</si>
  <si>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</si>
  <si>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</si>
  <si>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</si>
  <si>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</si>
  <si>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</si>
  <si>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</si>
  <si>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</si>
  <si>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</si>
  <si>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</si>
  <si>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</si>
  <si>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</si>
  <si>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</si>
  <si>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</si>
  <si>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</si>
  <si>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</si>
  <si>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</si>
  <si>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</si>
  <si>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</si>
  <si>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</si>
  <si>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</si>
  <si>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</si>
  <si>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</si>
  <si>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</si>
  <si>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</si>
  <si>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</si>
  <si>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</si>
  <si>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</si>
  <si>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</si>
  <si>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</si>
  <si>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</si>
  <si>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</si>
  <si>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</si>
  <si>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</si>
  <si>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</si>
  <si>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</si>
  <si>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</si>
  <si>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</si>
  <si>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</si>
  <si>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</si>
  <si>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</si>
  <si>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</si>
  <si>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</si>
  <si>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</si>
  <si>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</si>
  <si>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</si>
  <si>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</si>
  <si>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</si>
  <si>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</si>
  <si>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</si>
  <si>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</si>
  <si>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</si>
  <si>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</si>
  <si>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</si>
  <si>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</si>
  <si>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</si>
  <si>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</si>
  <si>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</si>
  <si>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</si>
  <si>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</si>
  <si>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</si>
  <si>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</si>
  <si>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</si>
  <si>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</si>
  <si>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</si>
  <si>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</si>
  <si>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</si>
  <si>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</si>
  <si>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</si>
  <si>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</si>
  <si>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</si>
  <si>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</si>
  <si>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</si>
  <si>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</si>
  <si>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</si>
  <si>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</si>
  <si>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</si>
  <si>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</si>
  <si>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</si>
  <si>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</si>
  <si>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</si>
  <si>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</si>
  <si>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</si>
  <si>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</si>
  <si>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</si>
  <si>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</si>
  <si>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</si>
  <si>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</si>
  <si>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</si>
  <si>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</si>
  <si>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</si>
  <si>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</si>
  <si>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</si>
  <si>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</si>
  <si>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</si>
  <si>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</si>
  <si>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</si>
  <si>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</si>
  <si>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</si>
  <si>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</si>
  <si>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</si>
  <si>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</si>
  <si>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</si>
  <si>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</si>
  <si>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</si>
  <si>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</si>
  <si>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</si>
  <si>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</si>
  <si>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</si>
  <si>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</si>
  <si>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</si>
  <si>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</si>
  <si>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</si>
  <si>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</si>
  <si>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</si>
  <si>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</si>
  <si>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</si>
  <si>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</si>
  <si>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</si>
  <si>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</si>
  <si>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</si>
  <si>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</si>
  <si>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</si>
  <si>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</si>
  <si>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</si>
  <si>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</si>
  <si>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</si>
  <si>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</si>
  <si>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</si>
  <si>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</si>
  <si>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</si>
  <si>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</si>
  <si>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</si>
  <si>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</si>
  <si>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</si>
  <si>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</si>
  <si>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</si>
  <si>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</si>
  <si>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</si>
  <si>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</si>
  <si>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</si>
  <si>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</si>
  <si>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</si>
  <si>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</si>
  <si>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</si>
  <si>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</si>
  <si>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</si>
  <si>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</si>
  <si>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</si>
  <si>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</si>
  <si>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</si>
  <si>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</si>
  <si>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</si>
  <si>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</si>
  <si>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</si>
  <si>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</si>
  <si>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</si>
  <si>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</si>
  <si>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</si>
  <si>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</si>
  <si>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</si>
  <si>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</si>
  <si>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</si>
  <si>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</si>
  <si>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</si>
  <si>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</si>
  <si>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</si>
  <si>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</si>
  <si>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</si>
  <si>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</si>
  <si>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</si>
  <si>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</si>
  <si>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</si>
  <si>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</si>
  <si>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</si>
  <si>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</si>
  <si>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</si>
  <si>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</si>
  <si>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</si>
  <si>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</si>
  <si>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</si>
  <si>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</si>
  <si>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</si>
  <si>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</si>
  <si>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</si>
  <si>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</si>
  <si>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</si>
  <si>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</si>
  <si>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</si>
  <si>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</si>
  <si>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</si>
  <si>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</si>
  <si>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</si>
  <si>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</si>
  <si>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</si>
  <si>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</si>
  <si>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</si>
  <si>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</si>
  <si>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</si>
  <si>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</si>
  <si>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</si>
  <si>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</si>
  <si>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</si>
  <si>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</si>
  <si>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</si>
  <si>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</si>
  <si>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</si>
  <si>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</si>
  <si>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</si>
  <si>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</si>
  <si>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</si>
  <si>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</si>
  <si>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</si>
  <si>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</si>
  <si>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</si>
  <si>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</si>
  <si>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</si>
  <si>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</si>
  <si>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</si>
  <si>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</si>
  <si>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</si>
  <si>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</si>
  <si>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</si>
  <si>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</si>
  <si>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</si>
  <si>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</si>
  <si>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</si>
  <si>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</si>
  <si>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</si>
  <si>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</si>
  <si>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</si>
  <si>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</si>
  <si>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</si>
  <si>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</si>
  <si>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</si>
  <si>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</si>
  <si>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</si>
  <si>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</si>
  <si>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</si>
  <si>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</si>
  <si>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</si>
  <si>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</si>
  <si>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</si>
  <si>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</si>
  <si>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</si>
  <si>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</si>
  <si>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</si>
  <si>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</si>
  <si>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</si>
  <si>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</si>
  <si>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</si>
  <si>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</si>
  <si>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</si>
  <si>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</si>
  <si>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</si>
  <si>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</si>
  <si>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</si>
  <si>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</si>
  <si>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</si>
  <si>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</si>
  <si>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</si>
  <si>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</si>
  <si>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</si>
  <si>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</si>
  <si>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</si>
  <si>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</si>
  <si>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</si>
  <si>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</si>
  <si>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</si>
  <si>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</si>
  <si>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</si>
  <si>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</si>
  <si>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</si>
  <si>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</si>
  <si>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</si>
  <si>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</si>
  <si>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</si>
  <si>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</si>
  <si>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</si>
  <si>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</si>
  <si>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</si>
  <si>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</si>
  <si>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</si>
  <si>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</si>
  <si>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</si>
  <si>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</si>
  <si>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</si>
  <si>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</si>
  <si>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</si>
  <si>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</si>
  <si>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</si>
  <si>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</si>
  <si>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</si>
  <si>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</si>
  <si>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</si>
  <si>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</si>
  <si>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</si>
  <si>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</si>
  <si>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</si>
  <si>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</si>
  <si>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</si>
  <si>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</si>
  <si>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</si>
  <si>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</si>
  <si>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</si>
  <si>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</si>
  <si>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</si>
  <si>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</si>
  <si>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</si>
  <si>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</si>
  <si>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</si>
  <si>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</si>
  <si>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</si>
  <si>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</si>
  <si>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</si>
  <si>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</si>
  <si>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</si>
  <si>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</si>
  <si>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</si>
  <si>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</si>
  <si>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</si>
  <si>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</si>
  <si>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</si>
  <si>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</si>
  <si>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</si>
  <si>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</si>
  <si>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</si>
  <si>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</si>
  <si>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</si>
  <si>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</si>
  <si>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</si>
  <si>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</si>
  <si>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</si>
  <si>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</si>
  <si>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</si>
  <si>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</si>
  <si>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</si>
  <si>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</si>
  <si>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</si>
  <si>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</si>
  <si>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</si>
  <si>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</si>
  <si>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</si>
  <si>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</si>
  <si>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</si>
  <si>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</si>
  <si>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</si>
  <si>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</si>
  <si>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</si>
  <si>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</si>
  <si>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</si>
  <si>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</si>
  <si>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</si>
  <si>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</si>
  <si>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</si>
  <si>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</si>
  <si>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</si>
  <si>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</si>
  <si>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</si>
  <si>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</si>
  <si>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</si>
  <si>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</si>
  <si>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</si>
  <si>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</si>
  <si>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</si>
  <si>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</si>
  <si>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</si>
  <si>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</si>
  <si>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</si>
  <si>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</si>
  <si>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</si>
  <si>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</si>
  <si>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</si>
  <si>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</si>
  <si>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</si>
  <si>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</si>
  <si>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</si>
  <si>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</si>
  <si>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</si>
  <si>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</si>
  <si>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</si>
  <si>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</si>
  <si>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</si>
  <si>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</si>
  <si>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</si>
  <si>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</si>
  <si>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</si>
  <si>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</si>
  <si>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</si>
  <si>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</si>
  <si>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</si>
  <si>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</si>
  <si>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</si>
  <si>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</si>
  <si>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</si>
  <si>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</si>
  <si>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</si>
  <si>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</si>
  <si>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</si>
  <si>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</si>
  <si>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</si>
  <si>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</si>
  <si>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</si>
  <si>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</si>
  <si>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</si>
  <si>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</si>
  <si>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</si>
  <si>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</si>
  <si>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</si>
  <si>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</si>
  <si>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</si>
  <si>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</si>
  <si>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</si>
  <si>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</si>
  <si>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</si>
  <si>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</si>
  <si>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</si>
  <si>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</si>
  <si>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</si>
  <si>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</si>
  <si>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</si>
  <si>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</si>
  <si>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</si>
  <si>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</si>
  <si>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</si>
  <si>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</si>
  <si>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</si>
  <si>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</si>
  <si>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</si>
  <si>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</si>
  <si>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</si>
  <si>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</si>
  <si>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</si>
  <si>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</si>
  <si>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</si>
  <si>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</si>
  <si>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</si>
  <si>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</si>
  <si>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</si>
  <si>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</si>
  <si>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</si>
  <si>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</si>
  <si>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</si>
  <si>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</si>
  <si>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</si>
  <si>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</si>
  <si>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</si>
  <si>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</si>
  <si>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</si>
  <si>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</si>
  <si>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</si>
  <si>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</si>
  <si>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</si>
  <si>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</si>
  <si>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</si>
  <si>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</si>
  <si>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</si>
  <si>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</si>
  <si>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</si>
  <si>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</si>
  <si>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</si>
  <si>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</si>
  <si>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</si>
  <si>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</si>
  <si>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</si>
  <si>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</si>
  <si>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</si>
  <si>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</si>
  <si>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</si>
  <si>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</si>
  <si>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</si>
  <si>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</si>
  <si>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</si>
  <si>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</si>
  <si>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</si>
  <si>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</si>
  <si>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</si>
  <si>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</si>
  <si>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</si>
  <si>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</si>
  <si>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</si>
  <si>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</si>
  <si>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</si>
  <si>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</si>
  <si>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</si>
  <si>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</si>
  <si>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</si>
  <si>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</si>
  <si>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</si>
  <si>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</si>
  <si>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</si>
  <si>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</si>
  <si>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</si>
  <si>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</si>
  <si>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</si>
  <si>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</si>
  <si>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</si>
  <si>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</si>
  <si>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</si>
  <si>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</si>
  <si>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</si>
  <si>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</si>
  <si>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</si>
  <si>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</si>
  <si>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</si>
  <si>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</si>
  <si>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</si>
  <si>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</si>
  <si>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</si>
  <si>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</si>
  <si>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</si>
  <si>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</si>
  <si>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</si>
  <si>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</si>
  <si>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</si>
  <si>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</si>
  <si>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</si>
  <si>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</si>
  <si>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</si>
  <si>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</si>
  <si>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</si>
  <si>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</si>
  <si>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</si>
  <si>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</si>
  <si>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</si>
  <si>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</si>
  <si>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</si>
  <si>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</si>
  <si>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</si>
  <si>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</si>
  <si>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</si>
  <si>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</si>
  <si>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</si>
  <si>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</si>
  <si>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</si>
  <si>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</si>
  <si>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</si>
  <si>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</si>
  <si>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</si>
  <si>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</si>
  <si>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</si>
  <si>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</si>
  <si>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</si>
  <si>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</si>
  <si>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</si>
  <si>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</si>
  <si>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</si>
  <si>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</si>
  <si>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</si>
  <si>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</si>
  <si>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</si>
  <si>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</si>
  <si>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</si>
  <si>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</si>
  <si>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</si>
  <si>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</si>
  <si>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</si>
  <si>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</si>
  <si>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</si>
  <si>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</si>
  <si>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</si>
  <si>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</si>
  <si>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</si>
  <si>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</si>
  <si>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</si>
  <si>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</si>
  <si>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</si>
  <si>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</si>
  <si>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</si>
  <si>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</si>
  <si>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</si>
  <si>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</si>
  <si>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</si>
  <si>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</si>
  <si>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</si>
  <si>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</si>
  <si>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</si>
  <si>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</si>
  <si>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</si>
  <si>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</si>
  <si>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</si>
  <si>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</si>
  <si>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</si>
  <si>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</si>
  <si>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</si>
  <si>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</si>
  <si>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</si>
  <si>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</si>
  <si>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</si>
  <si>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</si>
  <si>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</si>
  <si>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</si>
  <si>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</si>
  <si>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</si>
  <si>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</si>
  <si>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</si>
  <si>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</si>
  <si>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</si>
  <si>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</si>
  <si>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</si>
  <si>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</si>
  <si>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</si>
  <si>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</si>
  <si>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</si>
  <si>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</si>
  <si>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</si>
  <si>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</si>
  <si>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</si>
  <si>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</si>
  <si>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</si>
  <si>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</si>
  <si>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</si>
  <si>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</si>
  <si>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</si>
  <si>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</si>
  <si>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</si>
  <si>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</si>
  <si>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</si>
  <si>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</si>
  <si>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</si>
  <si>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</si>
  <si>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</si>
  <si>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</si>
  <si>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</si>
  <si>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</si>
  <si>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</si>
  <si>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</si>
  <si>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</si>
  <si>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</si>
  <si>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</si>
  <si>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</si>
  <si>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</si>
  <si>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</si>
  <si>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</si>
  <si>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</si>
  <si>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</si>
  <si>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</si>
  <si>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</si>
  <si>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</si>
  <si>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</si>
  <si>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</si>
  <si>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</si>
  <si>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</si>
  <si>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</si>
  <si>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</si>
  <si>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</si>
  <si>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</si>
  <si>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</si>
  <si>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</si>
  <si>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</si>
  <si>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</si>
  <si>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</si>
  <si>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</si>
  <si>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</si>
  <si>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</si>
  <si>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</si>
  <si>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</si>
  <si>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</si>
  <si>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</si>
  <si>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</si>
  <si>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</si>
  <si>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</si>
  <si>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</si>
  <si>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</si>
  <si>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</si>
  <si>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</si>
  <si>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</si>
  <si>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</si>
  <si>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</si>
  <si>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</si>
  <si>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</si>
  <si>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</si>
  <si>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</si>
  <si>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</si>
  <si>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</si>
  <si>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</si>
  <si>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</si>
  <si>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</si>
  <si>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</si>
  <si>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</si>
  <si>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</si>
  <si>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</si>
  <si>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</si>
  <si>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</si>
  <si>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</si>
  <si>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</si>
  <si>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</si>
  <si>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</si>
  <si>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</si>
  <si>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</si>
  <si>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</si>
  <si>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</si>
  <si>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</si>
  <si>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</si>
  <si>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</si>
  <si>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</si>
  <si>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</si>
  <si>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</si>
  <si>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</si>
  <si>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</si>
  <si>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</si>
  <si>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</si>
  <si>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</si>
  <si>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</si>
  <si>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</si>
  <si>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</si>
  <si>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</si>
  <si>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</si>
  <si>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</si>
  <si>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</si>
  <si>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</si>
  <si>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</si>
  <si>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</si>
  <si>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</si>
  <si>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</si>
  <si>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</si>
  <si>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</si>
  <si>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</si>
  <si>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</si>
  <si>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</si>
  <si>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</si>
  <si>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</si>
  <si>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</si>
  <si>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</si>
  <si>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</si>
  <si>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</si>
  <si>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</si>
  <si>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</si>
  <si>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</si>
  <si>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</si>
  <si>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</si>
  <si>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</si>
  <si>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</si>
  <si>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</si>
  <si>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</si>
  <si>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</si>
  <si>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</si>
  <si>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</si>
  <si>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</si>
  <si>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</si>
  <si>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</si>
  <si>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</si>
  <si>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</si>
  <si>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</si>
  <si>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</si>
  <si>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</si>
  <si>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</si>
  <si>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</si>
  <si>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</si>
  <si>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</si>
  <si>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</si>
  <si>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</si>
  <si>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</si>
  <si>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</si>
  <si>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</si>
  <si>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</si>
  <si>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</si>
  <si>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</si>
  <si>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</si>
  <si>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</si>
  <si>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</si>
  <si>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</si>
  <si>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</si>
  <si>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</si>
  <si>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</si>
  <si>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</si>
  <si>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</si>
  <si>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</si>
  <si>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</si>
  <si>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</si>
  <si>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</si>
  <si>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</si>
  <si>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</si>
  <si>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</si>
  <si>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</si>
  <si>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</si>
  <si>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</si>
  <si>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</si>
  <si>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</si>
  <si>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</si>
  <si>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</si>
  <si>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</si>
  <si>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</si>
  <si>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</si>
  <si>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</si>
  <si>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</si>
  <si>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</si>
  <si>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</si>
  <si>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</si>
  <si>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</si>
  <si>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</si>
  <si>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</si>
  <si>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</si>
  <si>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</si>
  <si>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</si>
  <si>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</si>
  <si>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</si>
  <si>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</si>
  <si>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</si>
  <si>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</si>
  <si>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</si>
  <si>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</si>
  <si>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</si>
  <si>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</si>
  <si>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</si>
  <si>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</si>
  <si>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</si>
  <si>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</si>
  <si>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</si>
  <si>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</si>
  <si>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</si>
  <si>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</si>
  <si>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</si>
  <si>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</si>
  <si>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</si>
  <si>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</si>
  <si>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</si>
  <si>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</si>
  <si>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</si>
  <si>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</si>
  <si>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</si>
  <si>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</si>
  <si>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</si>
  <si>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</si>
  <si>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</si>
  <si>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</si>
  <si>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</si>
  <si>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</si>
  <si>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</si>
  <si>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</si>
  <si>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</si>
  <si>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</si>
  <si>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</si>
  <si>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</si>
  <si>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</si>
  <si>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</si>
  <si>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</si>
  <si>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</si>
  <si>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</si>
  <si>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</si>
  <si>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</si>
  <si>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</si>
  <si>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</si>
  <si>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</si>
  <si>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</si>
  <si>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</si>
  <si>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</si>
  <si>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</si>
  <si>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</si>
  <si>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</si>
  <si>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</si>
  <si>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</si>
  <si>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</si>
  <si>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</si>
  <si>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</si>
  <si>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</si>
  <si>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</si>
  <si>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</si>
  <si>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</si>
  <si>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</si>
  <si>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</si>
  <si>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</si>
  <si>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</si>
  <si>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</si>
  <si>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</si>
  <si>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</si>
  <si>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</si>
  <si>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</si>
  <si>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</si>
  <si>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</si>
  <si>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</si>
  <si>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</si>
  <si>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</si>
  <si>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</si>
  <si>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</si>
  <si>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</si>
  <si>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</si>
  <si>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</si>
  <si>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</si>
  <si>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</si>
  <si>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</si>
  <si>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</si>
  <si>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</si>
  <si>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</si>
  <si>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</si>
  <si>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</si>
  <si>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</si>
  <si>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</si>
  <si>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</si>
  <si>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</si>
  <si>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</si>
  <si>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</si>
  <si>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</si>
  <si>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</si>
  <si>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</si>
  <si>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</si>
  <si>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</si>
  <si>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</si>
  <si>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</si>
  <si>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</si>
  <si>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</si>
  <si>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</si>
  <si>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</si>
  <si>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</si>
  <si>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</si>
  <si>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</si>
  <si>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</si>
  <si>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</si>
  <si>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</si>
  <si>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</si>
  <si>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</si>
  <si>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</si>
  <si>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</si>
  <si>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</si>
  <si>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</si>
  <si>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</si>
  <si>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</si>
  <si>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</si>
  <si>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</si>
  <si>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</si>
  <si>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</si>
  <si>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</si>
  <si>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</si>
  <si>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</si>
  <si>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</si>
  <si>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</si>
  <si>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</si>
  <si>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</si>
  <si>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</si>
  <si>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</si>
  <si>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</si>
  <si>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</si>
  <si>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</si>
  <si>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</si>
  <si>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</si>
  <si>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</si>
  <si>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</si>
  <si>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</si>
  <si>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</si>
  <si>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</si>
  <si>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</si>
  <si>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</si>
  <si>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</si>
  <si>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</si>
  <si>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</si>
  <si>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</si>
  <si>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</si>
  <si>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</si>
  <si>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</si>
  <si>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</si>
  <si>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</si>
  <si>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</si>
  <si>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</si>
  <si>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</si>
  <si>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</si>
  <si>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</si>
  <si>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</si>
  <si>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</si>
  <si>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</si>
  <si>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</si>
  <si>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</si>
  <si>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</si>
  <si>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</si>
  <si>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</si>
  <si>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</si>
  <si>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</si>
  <si>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</si>
  <si>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</si>
  <si>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</si>
  <si>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</si>
  <si>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</si>
  <si>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</si>
  <si>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</si>
  <si>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</si>
  <si>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</si>
  <si>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</si>
  <si>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</si>
  <si>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</si>
  <si>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</si>
  <si>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</si>
  <si>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</si>
  <si>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</si>
  <si>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</si>
  <si>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</si>
  <si>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</si>
  <si>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</si>
  <si>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</si>
  <si>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</si>
  <si>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</si>
  <si>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</si>
  <si>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</si>
  <si>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</si>
  <si>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</si>
  <si>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</si>
  <si>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</si>
  <si>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</si>
  <si>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</si>
  <si>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</si>
  <si>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</si>
  <si>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</si>
  <si>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</si>
  <si>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</si>
  <si>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</si>
  <si>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</si>
  <si>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</si>
  <si>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</si>
  <si>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</si>
  <si>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</si>
  <si>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</si>
  <si>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</si>
  <si>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</si>
  <si>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</si>
  <si>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</si>
  <si>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</si>
  <si>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</si>
  <si>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</si>
  <si>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</si>
  <si>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</si>
  <si>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</si>
  <si>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</si>
  <si>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</si>
  <si>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</si>
  <si>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</si>
  <si>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</si>
  <si>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</si>
  <si>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</si>
  <si>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</si>
  <si>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</si>
  <si>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</si>
  <si>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</si>
  <si>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</si>
  <si>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</si>
  <si>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</si>
  <si>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</si>
  <si>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</si>
  <si>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</si>
  <si>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</si>
  <si>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</si>
  <si>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</si>
  <si>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</si>
  <si>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</si>
  <si>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</si>
  <si>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</si>
  <si>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</si>
  <si>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</si>
  <si>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</si>
  <si>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</si>
  <si>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</si>
  <si>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</si>
  <si>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</si>
  <si>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</si>
  <si>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</si>
  <si>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</si>
  <si>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</si>
  <si>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</si>
  <si>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</si>
  <si>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</si>
  <si>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</si>
  <si>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</si>
  <si>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</si>
  <si>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</si>
  <si>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</si>
  <si>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</si>
  <si>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</si>
  <si>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</si>
  <si>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</si>
  <si>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</si>
  <si>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</si>
  <si>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</si>
  <si>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</si>
  <si>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</si>
  <si>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</si>
  <si>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</si>
  <si>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</si>
  <si>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</si>
  <si>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</si>
  <si>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</si>
  <si>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</si>
  <si>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</si>
  <si>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</si>
  <si>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</si>
  <si>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</si>
  <si>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</si>
  <si>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</si>
  <si>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</si>
  <si>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</si>
  <si>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</si>
  <si>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</si>
  <si>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</si>
  <si>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</si>
  <si>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</si>
  <si>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</si>
  <si>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</si>
  <si>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</si>
  <si>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</si>
  <si>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</si>
  <si>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</si>
  <si>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</si>
  <si>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</si>
  <si>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</si>
  <si>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</si>
  <si>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</si>
  <si>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</si>
  <si>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</si>
  <si>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</si>
  <si>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</si>
  <si>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</si>
  <si>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</si>
  <si>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</si>
  <si>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</si>
  <si>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</si>
  <si>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</si>
  <si>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</si>
  <si>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</si>
  <si>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</si>
  <si>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</si>
  <si>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</si>
  <si>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</si>
  <si>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</si>
  <si>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</si>
  <si>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</si>
  <si>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</si>
  <si>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</si>
  <si>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</si>
  <si>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</si>
  <si>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</si>
  <si>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</si>
  <si>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</si>
  <si>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</si>
  <si>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</si>
  <si>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</si>
  <si>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</si>
  <si>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</si>
  <si>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</si>
  <si>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</si>
  <si>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</si>
  <si>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</si>
  <si>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</si>
  <si>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</si>
  <si>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</si>
  <si>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</si>
  <si>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</si>
  <si>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</si>
  <si>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</si>
  <si>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</si>
  <si>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</si>
  <si>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</si>
  <si>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</si>
  <si>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</si>
  <si>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</si>
  <si>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</si>
  <si>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</si>
  <si>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</si>
  <si>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</si>
  <si>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</si>
  <si>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</si>
  <si>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</si>
  <si>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</si>
  <si>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</si>
  <si>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</si>
  <si>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</si>
  <si>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</si>
  <si>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</si>
  <si>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</si>
  <si>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</si>
  <si>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</si>
  <si>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</si>
  <si>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</si>
  <si>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</si>
  <si>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</si>
  <si>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</si>
  <si>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</si>
  <si>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</si>
  <si>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</si>
  <si>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</si>
  <si>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</si>
  <si>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</si>
  <si>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</si>
  <si>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</si>
  <si>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</si>
  <si>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</si>
  <si>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</si>
  <si>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</si>
  <si>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</si>
  <si>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</si>
  <si>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</si>
  <si>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</si>
  <si>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</si>
  <si>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</si>
  <si>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</si>
  <si>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</si>
  <si>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</si>
  <si>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</si>
  <si>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</si>
  <si>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</si>
  <si>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</si>
  <si>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</si>
  <si>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</si>
  <si>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</si>
  <si>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</si>
  <si>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</si>
  <si>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</si>
  <si>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</si>
  <si>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</si>
  <si>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</si>
  <si>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</si>
  <si>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</si>
  <si>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</si>
  <si>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</si>
  <si>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</si>
  <si>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</si>
  <si>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</si>
  <si>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</si>
  <si>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</si>
  <si>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</si>
  <si>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</si>
  <si>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</si>
  <si>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</si>
  <si>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</si>
  <si>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</si>
  <si>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</si>
  <si>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</si>
  <si>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</si>
  <si>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</si>
  <si>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</si>
  <si>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</si>
  <si>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</si>
  <si>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</si>
  <si>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</si>
  <si>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</si>
  <si>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</si>
  <si>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</si>
  <si>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</si>
  <si>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</si>
  <si>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</si>
  <si>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</si>
  <si>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</si>
  <si>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</si>
  <si>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</si>
  <si>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</si>
  <si>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</si>
  <si>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</si>
  <si>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</si>
  <si>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</si>
  <si>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</si>
  <si>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</si>
  <si>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</si>
  <si>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</si>
  <si>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</si>
  <si>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</si>
  <si>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</si>
  <si>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</si>
  <si>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</si>
  <si>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</si>
  <si>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</si>
  <si>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</si>
  <si>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</si>
  <si>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</si>
  <si>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</si>
  <si>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</si>
  <si>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</si>
  <si>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</si>
  <si>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</si>
  <si>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</si>
  <si>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</si>
  <si>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</si>
  <si>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</si>
  <si>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</si>
  <si>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</si>
  <si>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</si>
  <si>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</si>
  <si>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</si>
  <si>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</si>
  <si>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</si>
  <si>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</si>
  <si>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</si>
  <si>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</si>
  <si>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</si>
  <si>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</si>
  <si>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</si>
  <si>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</si>
  <si>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</si>
  <si>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</si>
  <si>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</si>
  <si>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</si>
  <si>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</si>
  <si>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</si>
  <si>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</si>
  <si>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</si>
  <si>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</si>
  <si>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</si>
  <si>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</si>
  <si>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</si>
  <si>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</si>
  <si>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</si>
  <si>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</si>
  <si>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</si>
  <si>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</si>
  <si>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</si>
  <si>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</si>
  <si>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</si>
  <si>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</si>
  <si>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</si>
  <si>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</si>
  <si>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</si>
  <si>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</si>
  <si>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</si>
  <si>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</si>
  <si>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</si>
  <si>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</si>
  <si>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</si>
  <si>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</si>
  <si>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</si>
  <si>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</si>
  <si>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</si>
  <si>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</si>
  <si>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</si>
  <si>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</si>
  <si>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</si>
  <si>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</si>
  <si>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</si>
  <si>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</si>
  <si>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</si>
  <si>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</si>
  <si>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</si>
  <si>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</si>
  <si>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</si>
  <si>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</si>
  <si>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</si>
  <si>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</si>
  <si>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</si>
  <si>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</si>
  <si>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</si>
  <si>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</si>
  <si>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</si>
  <si>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</si>
  <si>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</si>
  <si>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</si>
  <si>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</si>
  <si>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</si>
  <si>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</si>
  <si>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</si>
  <si>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</si>
  <si>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</si>
  <si>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</si>
  <si>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</si>
  <si>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</si>
  <si>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</si>
  <si>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</si>
  <si>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</si>
  <si>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</si>
  <si>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</si>
  <si>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</si>
  <si>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</si>
  <si>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</si>
  <si>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</si>
  <si>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</si>
  <si>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</si>
  <si>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</si>
  <si>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</si>
  <si>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</si>
  <si>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</si>
  <si>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</si>
  <si>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</si>
  <si>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</si>
  <si>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</si>
  <si>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</si>
  <si>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</si>
  <si>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</si>
  <si>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</si>
  <si>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</si>
  <si>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</si>
  <si>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</si>
  <si>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</si>
  <si>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</si>
  <si>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</si>
  <si>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</si>
  <si>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</si>
  <si>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</si>
  <si>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</si>
  <si>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</si>
  <si>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</si>
  <si>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</si>
  <si>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</si>
  <si>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</si>
  <si>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</si>
  <si>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</si>
  <si>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</si>
  <si>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</si>
  <si>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</si>
  <si>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</si>
  <si>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</si>
  <si>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</si>
  <si>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</si>
  <si>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</si>
  <si>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</si>
  <si>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</si>
  <si>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</si>
  <si>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</si>
  <si>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</si>
  <si>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</si>
  <si>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</si>
  <si>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</si>
  <si>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</si>
  <si>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</si>
  <si>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</si>
  <si>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</si>
  <si>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</si>
  <si>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</si>
  <si>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</si>
  <si>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</si>
  <si>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</si>
  <si>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</si>
  <si>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</si>
  <si>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</si>
  <si>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</si>
  <si>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</si>
  <si>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</si>
  <si>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</si>
  <si>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</si>
  <si>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</si>
  <si>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</si>
  <si>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</si>
  <si>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</si>
  <si>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</si>
  <si>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</si>
  <si>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</si>
  <si>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</si>
  <si>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</si>
  <si>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</si>
  <si>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</si>
  <si>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</si>
  <si>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</si>
  <si>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</si>
  <si>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</si>
  <si>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</si>
  <si>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</si>
  <si>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</si>
  <si>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</si>
  <si>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</si>
  <si>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</si>
  <si>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</si>
  <si>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</si>
  <si>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</si>
  <si>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</si>
  <si>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</si>
  <si>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</si>
  <si>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</si>
  <si>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</si>
  <si>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</si>
  <si>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</si>
  <si>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</si>
  <si>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</si>
  <si>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</si>
  <si>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</si>
  <si>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</si>
  <si>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</si>
  <si>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</si>
  <si>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</si>
  <si>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</si>
  <si>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</si>
  <si>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</si>
  <si>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</si>
  <si>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</si>
  <si>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</si>
  <si>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</si>
  <si>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</si>
  <si>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</si>
  <si>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</si>
  <si>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</si>
  <si>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</si>
  <si>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</si>
  <si>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</si>
  <si>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</si>
  <si>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</si>
  <si>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</si>
  <si>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</si>
  <si>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</si>
  <si>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</si>
  <si>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</si>
  <si>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</si>
  <si>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</si>
  <si>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</si>
  <si>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</si>
  <si>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</si>
  <si>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</si>
  <si>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</si>
  <si>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</si>
  <si>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</si>
  <si>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</si>
  <si>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</si>
  <si>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</si>
  <si>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</si>
  <si>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</si>
  <si>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</si>
  <si>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</si>
  <si>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</si>
  <si>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</si>
  <si>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</si>
  <si>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</si>
  <si>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</si>
  <si>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</si>
  <si>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</si>
  <si>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</si>
  <si>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</si>
  <si>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</si>
  <si>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</si>
  <si>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</si>
  <si>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</si>
  <si>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</si>
  <si>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</si>
  <si>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</si>
  <si>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</si>
  <si>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</si>
  <si>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</si>
  <si>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</si>
  <si>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</si>
  <si>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</si>
  <si>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</si>
  <si>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</si>
  <si>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</si>
  <si>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</si>
  <si>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</si>
  <si>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</si>
  <si>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</si>
  <si>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</si>
  <si>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</si>
  <si>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</si>
  <si>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</si>
  <si>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</si>
  <si>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</si>
  <si>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</si>
  <si>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</si>
  <si>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</si>
  <si>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</si>
  <si>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</si>
  <si>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</si>
  <si>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</si>
  <si>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</si>
  <si>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</si>
  <si>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</si>
  <si>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</si>
  <si>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</si>
  <si>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</si>
  <si>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</si>
  <si>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</si>
  <si>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</si>
  <si>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</si>
  <si>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</si>
  <si>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</si>
  <si>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</si>
  <si>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</si>
  <si>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</si>
  <si>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</si>
  <si>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</si>
  <si>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</si>
  <si>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</si>
  <si>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</si>
  <si>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</si>
  <si>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</si>
  <si>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</si>
  <si>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</si>
  <si>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</si>
  <si>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</si>
  <si>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</si>
  <si>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</si>
  <si>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</si>
  <si>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</si>
  <si>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</si>
  <si>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</si>
  <si>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</si>
  <si>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</si>
  <si>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</si>
  <si>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</si>
  <si>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</si>
  <si>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</si>
  <si>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</si>
  <si>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</si>
  <si>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</si>
  <si>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</si>
  <si>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</si>
  <si>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</si>
  <si>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</si>
  <si>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</si>
  <si>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</si>
  <si>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</si>
  <si>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</si>
  <si>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</si>
  <si>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</si>
  <si>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</si>
  <si>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</si>
  <si>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</si>
  <si>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</si>
  <si>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</si>
  <si>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</si>
  <si>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</si>
  <si>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</si>
  <si>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</si>
  <si>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</si>
  <si>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</si>
  <si>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</si>
  <si>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</si>
  <si>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</si>
  <si>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</si>
  <si>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</si>
  <si>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</si>
  <si>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</si>
  <si>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</si>
  <si>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</si>
  <si>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</si>
  <si>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</si>
  <si>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</si>
  <si>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</si>
  <si>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</si>
  <si>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</si>
  <si>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</si>
  <si>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</si>
  <si>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</si>
  <si>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</si>
  <si>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</si>
  <si>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</si>
  <si>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</si>
  <si>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</si>
  <si>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</si>
  <si>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</si>
  <si>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</si>
  <si>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</si>
  <si>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</si>
  <si>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</si>
  <si>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</si>
  <si>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</si>
  <si>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</si>
  <si>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</si>
  <si>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</si>
  <si>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</si>
  <si>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</si>
  <si>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</si>
  <si>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</si>
  <si>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</si>
  <si>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</si>
  <si>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</si>
  <si>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</si>
  <si>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</si>
  <si>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</si>
  <si>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</si>
  <si>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</si>
  <si>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</si>
  <si>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</si>
  <si>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</si>
  <si>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</si>
  <si>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</si>
  <si>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</si>
  <si>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</si>
  <si>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</si>
  <si>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</si>
  <si>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</si>
  <si>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</si>
  <si>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</si>
  <si>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</si>
  <si>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</si>
  <si>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</si>
  <si>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</si>
  <si>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</si>
  <si>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</si>
  <si>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</si>
  <si>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</si>
  <si>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</si>
  <si>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</si>
  <si>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</si>
  <si>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</si>
  <si>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</si>
  <si>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</si>
  <si>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</si>
  <si>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</si>
  <si>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</si>
  <si>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</si>
  <si>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</si>
  <si>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</si>
  <si>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</si>
  <si>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</si>
  <si>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</si>
  <si>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</si>
  <si>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</si>
  <si>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</si>
  <si>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</si>
  <si>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</si>
  <si>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</si>
  <si>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</si>
  <si>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</si>
  <si>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</si>
  <si>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</si>
  <si>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</si>
  <si>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</si>
  <si>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</si>
  <si>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</si>
  <si>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</si>
  <si>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</si>
  <si>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</si>
  <si>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</si>
  <si>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</si>
  <si>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</si>
  <si>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</si>
  <si>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</si>
  <si>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</si>
  <si>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</si>
  <si>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</si>
  <si>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</si>
  <si>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</si>
  <si>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</si>
  <si>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</si>
  <si>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</si>
  <si>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</si>
  <si>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</si>
  <si>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</si>
  <si>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</si>
  <si>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</si>
  <si>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</si>
  <si>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</si>
  <si>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</si>
  <si>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</si>
  <si>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</si>
  <si>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</si>
  <si>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</si>
  <si>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</si>
  <si>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</si>
  <si>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</si>
  <si>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</si>
  <si>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</si>
  <si>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</si>
  <si>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</si>
  <si>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</si>
  <si>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</si>
  <si>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</si>
  <si>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</si>
  <si>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</si>
  <si>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</si>
  <si>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</si>
  <si>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</si>
  <si>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</si>
  <si>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</si>
  <si>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</si>
  <si>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</si>
  <si>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</si>
  <si>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</si>
  <si>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</si>
  <si>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</si>
  <si>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</si>
  <si>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</si>
  <si>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</si>
  <si>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</si>
  <si>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</si>
  <si>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</si>
  <si>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</si>
  <si>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</si>
  <si>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</si>
  <si>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</si>
  <si>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</si>
  <si>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</si>
  <si>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</si>
  <si>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</si>
  <si>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</si>
  <si>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</si>
  <si>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</si>
  <si>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</si>
  <si>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</si>
  <si>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</si>
  <si>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</si>
  <si>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</si>
  <si>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</si>
  <si>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</si>
  <si>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</si>
  <si>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</si>
  <si>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</si>
  <si>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</si>
  <si>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</si>
  <si>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</si>
  <si>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</si>
  <si>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</si>
  <si>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</si>
  <si>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</si>
  <si>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</si>
  <si>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</si>
  <si>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</si>
  <si>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</si>
  <si>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</si>
  <si>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</si>
  <si>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</si>
  <si>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</si>
  <si>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</si>
  <si>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</si>
  <si>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</si>
  <si>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</si>
  <si>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</si>
  <si>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</si>
  <si>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</si>
  <si>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</si>
  <si>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</si>
  <si>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</si>
  <si>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</si>
  <si>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</si>
  <si>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</si>
  <si>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</si>
  <si>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</si>
  <si>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</si>
  <si>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</si>
  <si>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</si>
  <si>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</si>
  <si>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</si>
  <si>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</si>
  <si>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</si>
  <si>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</si>
  <si>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</si>
  <si>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</si>
  <si>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</si>
  <si>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</si>
  <si>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</si>
  <si>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</si>
  <si>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</si>
  <si>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</si>
  <si>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</si>
  <si>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</si>
  <si>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</si>
  <si>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</si>
  <si>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</si>
  <si>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</si>
  <si>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</si>
  <si>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</si>
  <si>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</si>
  <si>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</si>
  <si>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</si>
  <si>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</si>
  <si>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</si>
  <si>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</si>
  <si>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</si>
  <si>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</si>
  <si>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</si>
  <si>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</si>
  <si>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</si>
  <si>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</si>
  <si>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</si>
  <si>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</si>
  <si>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</si>
  <si>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</si>
  <si>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</si>
  <si>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</si>
  <si>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</si>
  <si>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</si>
  <si>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</si>
  <si>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</si>
  <si>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</si>
  <si>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</si>
  <si>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</si>
  <si>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</si>
  <si>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</si>
  <si>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</si>
  <si>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</si>
  <si>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</si>
  <si>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</si>
  <si>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</si>
  <si>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</si>
  <si>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</si>
  <si>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</si>
  <si>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</si>
  <si>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</si>
  <si>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</si>
  <si>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</si>
  <si>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</si>
  <si>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</si>
  <si>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</si>
  <si>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</si>
  <si>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</si>
  <si>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</si>
  <si>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</si>
  <si>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</si>
  <si>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</si>
  <si>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</si>
  <si>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</si>
  <si>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</si>
  <si>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</si>
  <si>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</si>
  <si>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</si>
  <si>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</si>
  <si>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</si>
  <si>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</si>
  <si>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</si>
  <si>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</si>
  <si>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</si>
  <si>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</si>
  <si>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</si>
  <si>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</si>
  <si>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</si>
  <si>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</si>
  <si>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</si>
  <si>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</si>
  <si>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</si>
  <si>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</si>
  <si>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</si>
  <si>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</si>
  <si>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</si>
  <si>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</si>
  <si>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</si>
  <si>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</si>
  <si>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</si>
  <si>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</si>
  <si>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</si>
  <si>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</si>
  <si>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</si>
  <si>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</si>
  <si>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</si>
  <si>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</si>
  <si>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</si>
  <si>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</si>
  <si>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</si>
  <si>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</si>
  <si>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</si>
  <si>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</si>
  <si>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</si>
  <si>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</si>
  <si>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</si>
  <si>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</si>
  <si>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</si>
  <si>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</si>
  <si>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</si>
  <si>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</si>
  <si>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</si>
  <si>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</si>
  <si>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</si>
  <si>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</si>
  <si>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</si>
  <si>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</si>
  <si>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</si>
  <si>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</si>
  <si>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</si>
  <si>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</si>
  <si>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</si>
  <si>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</si>
  <si>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</si>
  <si>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</si>
  <si>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</si>
  <si>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</si>
  <si>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</si>
  <si>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</si>
  <si>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</si>
  <si>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</si>
  <si>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</si>
  <si>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</si>
  <si>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</si>
  <si>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</si>
  <si>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</si>
  <si>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</si>
  <si>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</si>
  <si>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</si>
  <si>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</si>
  <si>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</si>
  <si>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</si>
  <si>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</si>
  <si>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</si>
  <si>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</si>
  <si>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</si>
  <si>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</si>
  <si>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</si>
  <si>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</si>
  <si>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</si>
  <si>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</si>
  <si>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</si>
  <si>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</si>
  <si>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</si>
  <si>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</si>
  <si>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</si>
  <si>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</si>
  <si>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</si>
  <si>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</si>
  <si>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</si>
  <si>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</si>
  <si>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</si>
  <si>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</si>
  <si>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</si>
  <si>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</si>
  <si>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</si>
  <si>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</si>
  <si>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</si>
  <si>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</si>
  <si>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</si>
  <si>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</si>
  <si>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</si>
  <si>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</si>
  <si>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</si>
  <si>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</si>
  <si>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</si>
  <si>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</si>
  <si>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</si>
  <si>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</si>
  <si>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</si>
  <si>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</si>
  <si>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</si>
  <si>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</si>
  <si>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</si>
  <si>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</si>
  <si>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</si>
  <si>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</si>
  <si>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</si>
  <si>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</si>
  <si>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</si>
  <si>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</si>
  <si>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</si>
  <si>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</si>
  <si>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</si>
  <si>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</si>
  <si>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</si>
  <si>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</si>
  <si>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</si>
  <si>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</si>
  <si>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</si>
  <si>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</si>
  <si>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</si>
  <si>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</si>
  <si>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</si>
  <si>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</si>
  <si>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</si>
  <si>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</si>
  <si>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</si>
  <si>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</si>
  <si>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</si>
  <si>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</si>
  <si>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</si>
  <si>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</si>
  <si>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</si>
  <si>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</si>
  <si>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</si>
  <si>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</si>
  <si>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</si>
  <si>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</si>
  <si>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</si>
  <si>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</si>
  <si>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</si>
  <si>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</si>
  <si>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</si>
  <si>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</si>
  <si>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</si>
  <si>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</si>
  <si>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</si>
  <si>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</si>
  <si>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</si>
  <si>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</si>
  <si>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</si>
  <si>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</si>
  <si>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</si>
  <si>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</si>
  <si>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</si>
  <si>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</si>
  <si>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</si>
  <si>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</si>
  <si>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</si>
  <si>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</si>
  <si>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</si>
  <si>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</si>
  <si>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</si>
  <si>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</si>
  <si>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</si>
  <si>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</si>
  <si>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</si>
  <si>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</si>
  <si>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</si>
  <si>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</si>
  <si>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</si>
  <si>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</si>
  <si>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</si>
  <si>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</si>
  <si>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</si>
  <si>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</si>
  <si>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</si>
  <si>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</si>
  <si>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</si>
  <si>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</si>
  <si>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</si>
  <si>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</si>
  <si>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</si>
  <si>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</si>
  <si>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</si>
  <si>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</si>
  <si>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</si>
  <si>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</si>
  <si>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</si>
  <si>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</si>
  <si>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</si>
  <si>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</si>
  <si>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</si>
  <si>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</si>
  <si>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</si>
  <si>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</si>
  <si>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</si>
  <si>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</si>
  <si>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</si>
  <si>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</si>
  <si>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</si>
  <si>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</si>
  <si>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</si>
  <si>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</si>
  <si>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</si>
  <si>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</si>
  <si>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</si>
  <si>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</si>
  <si>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</si>
  <si>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</si>
  <si>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</si>
  <si>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</si>
  <si>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</si>
  <si>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</si>
  <si>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</si>
  <si>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</si>
  <si>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</si>
  <si>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</si>
  <si>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</si>
  <si>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</si>
  <si>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</si>
  <si>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</si>
  <si>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</si>
  <si>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</si>
  <si>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</si>
  <si>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</si>
  <si>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</si>
  <si>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</si>
  <si>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</si>
  <si>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</si>
  <si>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</si>
  <si>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</si>
  <si>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</si>
  <si>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</si>
  <si>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</si>
  <si>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</si>
  <si>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</si>
  <si>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</si>
  <si>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</si>
  <si>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</si>
  <si>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</si>
  <si>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</si>
  <si>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</si>
  <si>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</si>
  <si>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</si>
  <si>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</si>
  <si>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</si>
  <si>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</si>
  <si>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</si>
  <si>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</si>
  <si>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</si>
  <si>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</si>
  <si>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</si>
  <si>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</si>
  <si>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</si>
  <si>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</si>
  <si>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</si>
  <si>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</si>
  <si>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</si>
  <si>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</si>
  <si>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</si>
  <si>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</si>
  <si>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</si>
  <si>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</si>
  <si>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</si>
  <si>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</si>
  <si>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</si>
  <si>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</si>
  <si>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</si>
  <si>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</si>
  <si>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</si>
  <si>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</si>
  <si>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</si>
  <si>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</si>
  <si>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</si>
  <si>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</si>
  <si>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</si>
  <si>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</si>
  <si>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</si>
  <si>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</si>
  <si>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</si>
  <si>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</si>
  <si>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</si>
  <si>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</si>
  <si>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</si>
  <si>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</si>
  <si>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</si>
  <si>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</si>
  <si>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</si>
  <si>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</si>
  <si>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</si>
  <si>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</si>
  <si>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</si>
  <si>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</si>
  <si>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</si>
  <si>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</si>
  <si>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</si>
  <si>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</si>
  <si>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</si>
  <si>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</si>
  <si>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</si>
  <si>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</si>
  <si>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</si>
  <si>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</si>
  <si>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</si>
  <si>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</si>
  <si>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</si>
  <si>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</si>
  <si>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</si>
  <si>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</si>
  <si>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</si>
  <si>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</si>
  <si>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</si>
  <si>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</si>
  <si>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</si>
  <si>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</si>
  <si>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</si>
  <si>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</si>
  <si>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</si>
  <si>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</si>
  <si>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</si>
  <si>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</si>
  <si>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</si>
  <si>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</si>
  <si>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</si>
  <si>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</si>
  <si>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</si>
  <si>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</si>
  <si>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</si>
  <si>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</si>
  <si>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</si>
  <si>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</si>
  <si>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</si>
  <si>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</si>
  <si>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</si>
  <si>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</si>
  <si>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</si>
  <si>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</si>
  <si>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</si>
  <si>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</si>
  <si>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</si>
  <si>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</si>
  <si>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</si>
  <si>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</si>
  <si>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</si>
  <si>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</si>
  <si>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</si>
  <si>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</si>
  <si>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</si>
  <si>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</si>
  <si>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</si>
  <si>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</si>
  <si>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</si>
  <si>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</si>
  <si>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</si>
  <si>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</si>
  <si>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</si>
  <si>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</si>
  <si>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</si>
  <si>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</si>
  <si>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</si>
  <si>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</si>
  <si>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</si>
  <si>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</si>
  <si>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</si>
  <si>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</si>
  <si>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</si>
  <si>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</si>
  <si>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</si>
  <si>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</si>
  <si>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</si>
  <si>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</si>
  <si>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</si>
  <si>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</si>
  <si>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</si>
  <si>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</si>
  <si>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</si>
  <si>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</si>
  <si>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</si>
  <si>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</si>
  <si>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</si>
  <si>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</si>
  <si>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</si>
  <si>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</si>
  <si>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</si>
  <si>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</si>
  <si>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</si>
  <si>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</si>
  <si>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</si>
  <si>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</si>
  <si>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</si>
  <si>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</si>
  <si>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</si>
  <si>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</si>
  <si>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</si>
  <si>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</si>
  <si>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</si>
  <si>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</si>
  <si>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</si>
  <si>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</si>
  <si>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</si>
  <si>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</si>
  <si>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</si>
  <si>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</si>
  <si>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</si>
  <si>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</si>
  <si>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</si>
  <si>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</si>
  <si>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</si>
  <si>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</si>
  <si>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</si>
  <si>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</si>
  <si>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</si>
  <si>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</si>
  <si>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</si>
  <si>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</si>
  <si>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</si>
  <si>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</si>
  <si>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</si>
  <si>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</si>
  <si>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</si>
  <si>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</si>
  <si>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</si>
  <si>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</si>
  <si>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</si>
  <si>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</si>
  <si>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</si>
  <si>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</si>
  <si>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</si>
  <si>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</si>
  <si>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</si>
  <si>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</si>
  <si>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</si>
  <si>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</si>
  <si>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</si>
  <si>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</si>
  <si>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</si>
  <si>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</si>
  <si>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</si>
  <si>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</si>
  <si>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</si>
  <si>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</si>
  <si>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</si>
  <si>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</si>
  <si>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</si>
  <si>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</si>
  <si>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</si>
  <si>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</si>
  <si>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</si>
  <si>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</si>
  <si>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</si>
  <si>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</si>
  <si>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</si>
  <si>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</si>
  <si>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</si>
  <si>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</si>
  <si>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</si>
  <si>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</si>
  <si>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</si>
  <si>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</si>
  <si>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</si>
  <si>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</si>
  <si>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</si>
  <si>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</si>
  <si>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</si>
  <si>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</si>
  <si>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</si>
  <si>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</si>
  <si>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</si>
  <si>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</si>
  <si>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</si>
  <si>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</si>
  <si>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</si>
  <si>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</si>
  <si>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</si>
  <si>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</si>
  <si>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</si>
  <si>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</si>
  <si>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</si>
  <si>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</si>
  <si>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</si>
  <si>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</si>
  <si>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</si>
  <si>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</si>
  <si>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</si>
  <si>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</si>
  <si>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</si>
  <si>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</si>
  <si>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</si>
  <si>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</si>
  <si>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</si>
  <si>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</si>
  <si>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</si>
  <si>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</si>
  <si>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</si>
  <si>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</si>
  <si>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</si>
  <si>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</si>
  <si>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</si>
  <si>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</si>
  <si>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</si>
  <si>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</si>
  <si>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</si>
  <si>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</si>
  <si>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</si>
  <si>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</si>
  <si>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</si>
  <si>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</si>
  <si>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</si>
  <si>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</si>
  <si>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</si>
  <si>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</si>
  <si>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</si>
  <si>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</si>
  <si>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</si>
  <si>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</si>
  <si>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</si>
  <si>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</si>
  <si>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</si>
  <si>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</si>
  <si>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</si>
  <si>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</si>
  <si>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</si>
  <si>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</si>
  <si>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</si>
  <si>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</si>
  <si>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</si>
  <si>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</si>
  <si>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</si>
  <si>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</si>
  <si>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</si>
  <si>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</si>
  <si>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</si>
  <si>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</si>
  <si>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</si>
  <si>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</si>
  <si>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</si>
  <si>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</si>
  <si>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</si>
  <si>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</si>
  <si>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</si>
  <si>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</si>
  <si>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</si>
  <si>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</si>
  <si>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</si>
  <si>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</si>
  <si>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</si>
  <si>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</si>
  <si>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</si>
  <si>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</si>
  <si>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</si>
  <si>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</si>
  <si>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</si>
  <si>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</si>
  <si>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</si>
  <si>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</si>
  <si>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</si>
  <si>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</si>
  <si>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</si>
  <si>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</si>
  <si>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</si>
  <si>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</si>
  <si>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</si>
  <si>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</si>
  <si>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</si>
  <si>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</si>
  <si>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</si>
  <si>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</si>
  <si>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</si>
  <si>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</si>
  <si>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</si>
  <si>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</si>
  <si>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</si>
  <si>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</si>
  <si>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</si>
  <si>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</si>
  <si>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</si>
  <si>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</si>
  <si>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</si>
  <si>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</si>
  <si>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</si>
  <si>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</si>
  <si>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</si>
  <si>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</si>
  <si>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</si>
  <si>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</si>
  <si>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</si>
  <si>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</si>
  <si>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</si>
  <si>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</si>
  <si>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</si>
  <si>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</si>
  <si>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</si>
  <si>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</si>
  <si>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</si>
  <si>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</si>
  <si>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</si>
  <si>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</si>
  <si>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</si>
  <si>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</si>
  <si>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</si>
  <si>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</si>
  <si>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</si>
  <si>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</si>
  <si>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</si>
  <si>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</si>
  <si>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</si>
  <si>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</si>
  <si>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</si>
  <si>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</si>
  <si>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</si>
  <si>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</si>
  <si>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</si>
  <si>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</si>
  <si>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</si>
  <si>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</si>
  <si>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</si>
  <si>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</si>
  <si>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</si>
  <si>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</si>
  <si>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</si>
  <si>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</si>
  <si>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</si>
  <si>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</si>
  <si>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</si>
  <si>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</si>
  <si>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</si>
  <si>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</si>
  <si>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</si>
  <si>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</si>
  <si>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</si>
  <si>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</si>
  <si>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</si>
  <si>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</si>
  <si>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</si>
  <si>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</si>
  <si>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</si>
  <si>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</si>
  <si>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</si>
  <si>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</si>
  <si>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</si>
  <si>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</si>
  <si>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</si>
  <si>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</si>
  <si>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</si>
  <si>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</si>
  <si>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</si>
  <si>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</si>
  <si>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</si>
  <si>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</si>
  <si>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</si>
  <si>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</si>
  <si>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</si>
  <si>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</si>
  <si>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</si>
  <si>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</si>
  <si>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</si>
  <si>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</si>
  <si>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</si>
  <si>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</si>
  <si>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</si>
  <si>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</si>
  <si>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</si>
  <si>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</si>
  <si>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</si>
  <si>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</si>
  <si>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</si>
  <si>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</si>
  <si>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</si>
  <si>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</si>
  <si>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</si>
  <si>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</si>
  <si>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</si>
  <si>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</si>
  <si>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</si>
  <si>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</si>
  <si>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</si>
  <si>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</si>
  <si>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</si>
  <si>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</si>
  <si>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</si>
  <si>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</si>
  <si>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</si>
  <si>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</si>
  <si>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</si>
  <si>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</si>
  <si>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</si>
  <si>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</si>
  <si>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</si>
  <si>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</si>
  <si>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</si>
  <si>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</si>
  <si>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</si>
  <si>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</si>
  <si>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</si>
  <si>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</si>
  <si>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</si>
  <si>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</si>
  <si>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</si>
  <si>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</si>
  <si>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</si>
  <si>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</si>
  <si>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</si>
  <si>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</si>
  <si>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</si>
  <si>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</si>
  <si>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</si>
  <si>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</si>
  <si>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</si>
  <si>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</si>
  <si>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</si>
  <si>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</si>
  <si>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</si>
  <si>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</si>
  <si>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</si>
  <si>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</si>
  <si>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</si>
  <si>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</si>
  <si>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</si>
  <si>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</si>
  <si>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</si>
  <si>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</si>
  <si>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</si>
  <si>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</si>
  <si>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</si>
  <si>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</si>
  <si>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</si>
  <si>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</si>
  <si>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</si>
  <si>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</si>
  <si>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</si>
  <si>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</si>
  <si>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</si>
  <si>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</si>
  <si>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</si>
  <si>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</si>
  <si>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</si>
  <si>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</si>
  <si>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</si>
  <si>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</si>
  <si>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</si>
  <si>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</si>
  <si>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</si>
  <si>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</si>
  <si>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</si>
  <si>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</si>
  <si>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</si>
  <si>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</si>
  <si>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</si>
  <si>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</si>
  <si>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</si>
  <si>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</si>
  <si>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</si>
  <si>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</si>
  <si>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</si>
  <si>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</si>
  <si>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</si>
  <si>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</si>
  <si>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</si>
  <si>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</si>
  <si>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</si>
  <si>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</si>
  <si>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</si>
  <si>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</si>
  <si>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</si>
  <si>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</si>
  <si>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</si>
  <si>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</si>
  <si>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</si>
  <si>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</si>
  <si>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</si>
  <si>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</si>
  <si>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</si>
  <si>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</si>
  <si>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</si>
  <si>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</si>
  <si>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</si>
  <si>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</si>
  <si>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</si>
  <si>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</si>
  <si>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</si>
  <si>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</si>
  <si>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</si>
  <si>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</si>
  <si>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</si>
  <si>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</si>
  <si>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</si>
  <si>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</si>
  <si>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</si>
  <si>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</si>
  <si>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</si>
  <si>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</si>
  <si>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</si>
  <si>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</si>
  <si>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</si>
  <si>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</si>
  <si>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</si>
  <si>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</si>
  <si>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</si>
  <si>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</si>
  <si>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</si>
  <si>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</si>
  <si>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</si>
  <si>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</si>
  <si>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</si>
  <si>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</si>
  <si>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</si>
  <si>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</si>
  <si>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</si>
  <si>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</si>
  <si>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</si>
  <si>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</si>
  <si>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</si>
  <si>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</si>
  <si>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</si>
  <si>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</si>
  <si>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</si>
  <si>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</si>
  <si>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</si>
  <si>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</si>
  <si>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</si>
  <si>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</si>
  <si>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</si>
  <si>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</si>
  <si>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</si>
  <si>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</si>
  <si>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</si>
  <si>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</si>
  <si>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</si>
  <si>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</si>
  <si>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</si>
  <si>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</si>
  <si>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</si>
  <si>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</si>
  <si>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</si>
  <si>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</si>
  <si>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</si>
  <si>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</si>
  <si>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</si>
  <si>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</si>
  <si>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</si>
  <si>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</si>
  <si>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</si>
  <si>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</si>
  <si>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</si>
  <si>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</si>
  <si>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</si>
  <si>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</si>
  <si>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</si>
  <si>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</si>
  <si>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</si>
  <si>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</si>
  <si>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</si>
  <si>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</si>
  <si>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</si>
  <si>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</si>
  <si>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</si>
  <si>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</si>
  <si>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</si>
  <si>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</si>
  <si>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</si>
  <si>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</si>
  <si>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</si>
  <si>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</si>
  <si>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</si>
  <si>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</si>
  <si>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</si>
  <si>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</si>
  <si>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</si>
  <si>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</si>
  <si>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</si>
  <si>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</si>
  <si>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</si>
  <si>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</si>
  <si>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</si>
  <si>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</si>
  <si>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</si>
  <si>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</si>
  <si>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</si>
  <si>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</si>
  <si>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</si>
  <si>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</si>
  <si>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</si>
  <si>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</si>
  <si>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</si>
  <si>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</si>
  <si>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</si>
  <si>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</si>
  <si>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</si>
  <si>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</si>
  <si>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</si>
  <si>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</si>
  <si>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</si>
  <si>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</si>
  <si>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</si>
  <si>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</si>
  <si>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</si>
  <si>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</si>
  <si>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</si>
  <si>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</si>
  <si>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</si>
  <si>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</si>
  <si>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</si>
  <si>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</si>
  <si>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</si>
  <si>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</si>
  <si>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</si>
  <si>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</si>
  <si>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</si>
  <si>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</si>
  <si>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</si>
  <si>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</si>
  <si>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</si>
  <si>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</si>
  <si>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</si>
  <si>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</si>
  <si>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</si>
  <si>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</si>
  <si>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</si>
  <si>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</si>
  <si>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</si>
  <si>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</si>
  <si>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</si>
  <si>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</si>
  <si>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</si>
  <si>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</si>
  <si>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</si>
  <si>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</si>
  <si>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</si>
  <si>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</si>
  <si>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</si>
  <si>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</si>
  <si>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</si>
  <si>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</si>
  <si>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</si>
  <si>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</si>
  <si>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</si>
  <si>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</si>
  <si>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</si>
  <si>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</si>
  <si>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</si>
  <si>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</si>
  <si>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</si>
  <si>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</si>
  <si>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</si>
  <si>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</si>
  <si>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</si>
  <si>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</si>
  <si>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</si>
  <si>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</si>
  <si>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</si>
  <si>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</si>
  <si>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</si>
  <si>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</si>
  <si>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</si>
  <si>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</si>
  <si>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</si>
  <si>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</si>
  <si>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</si>
  <si>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</si>
  <si>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</si>
  <si>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</si>
  <si>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</si>
  <si>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</si>
  <si>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</si>
  <si>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</si>
  <si>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</si>
  <si>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</si>
  <si>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</si>
  <si>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</si>
  <si>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</si>
  <si>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</si>
  <si>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</si>
  <si>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</si>
  <si>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</si>
  <si>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</si>
  <si>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</si>
  <si>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</si>
  <si>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</si>
  <si>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</si>
  <si>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</si>
  <si>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</si>
  <si>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</si>
  <si>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</si>
  <si>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</si>
  <si>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</si>
  <si>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</si>
  <si>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</si>
  <si>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</si>
  <si>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</si>
  <si>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</si>
  <si>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</si>
  <si>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</si>
  <si>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</si>
  <si>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</si>
  <si>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</si>
  <si>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</si>
  <si>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</si>
  <si>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</si>
  <si>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</si>
  <si>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</si>
  <si>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</si>
  <si>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</si>
  <si>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</si>
  <si>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</si>
  <si>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</si>
  <si>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</si>
  <si>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</si>
  <si>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</si>
  <si>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</si>
  <si>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</si>
  <si>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</si>
  <si>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</si>
  <si>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</si>
  <si>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</si>
  <si>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</si>
  <si>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</si>
  <si>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</si>
  <si>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</si>
  <si>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</si>
  <si>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</si>
  <si>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</si>
  <si>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</si>
  <si>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</si>
  <si>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</si>
  <si>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</si>
  <si>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</si>
  <si>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</si>
  <si>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</si>
  <si>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</si>
  <si>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</si>
  <si>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</si>
  <si>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</si>
  <si>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</si>
  <si>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</si>
  <si>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</si>
  <si>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</si>
  <si>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</si>
  <si>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</si>
  <si>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</si>
  <si>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</si>
  <si>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</si>
  <si>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</si>
  <si>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</si>
  <si>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</si>
  <si>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</si>
  <si>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</si>
  <si>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</si>
  <si>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</si>
  <si>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</si>
  <si>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</si>
  <si>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</si>
  <si>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</si>
  <si>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</si>
  <si>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</si>
  <si>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</si>
  <si>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</si>
  <si>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</si>
  <si>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</si>
  <si>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</si>
  <si>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</si>
  <si>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</si>
  <si>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</si>
  <si>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</si>
  <si>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</si>
  <si>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</si>
  <si>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</si>
  <si>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</si>
  <si>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</si>
  <si>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</si>
  <si>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</si>
  <si>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</si>
  <si>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</si>
  <si>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</si>
  <si>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</si>
  <si>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</si>
  <si>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</si>
  <si>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</si>
  <si>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</si>
  <si>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</si>
  <si>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</si>
  <si>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</si>
  <si>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</si>
  <si>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</si>
  <si>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</si>
  <si>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</si>
  <si>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</si>
  <si>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</si>
  <si>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</si>
  <si>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</si>
  <si>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</si>
  <si>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</si>
  <si>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</si>
  <si>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</si>
  <si>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</si>
  <si>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</si>
  <si>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</si>
  <si>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</si>
  <si>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</si>
  <si>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</si>
  <si>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</si>
  <si>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</si>
  <si>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</si>
  <si>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</si>
  <si>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</si>
  <si>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</si>
  <si>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</si>
  <si>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</si>
  <si>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</si>
  <si>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</si>
  <si>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</si>
  <si>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</si>
  <si>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</si>
  <si>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</si>
  <si>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</si>
  <si>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</si>
  <si>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</si>
  <si>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</si>
  <si>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</si>
  <si>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</si>
  <si>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</si>
  <si>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</si>
  <si>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</si>
  <si>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</si>
  <si>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</si>
  <si>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</si>
  <si>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</si>
  <si>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</si>
  <si>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</si>
  <si>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</si>
  <si>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</si>
  <si>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</si>
  <si>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</si>
  <si>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</si>
  <si>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</si>
  <si>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</si>
  <si>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</si>
  <si>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</si>
  <si>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</si>
  <si>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</si>
  <si>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</si>
  <si>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</si>
  <si>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</si>
  <si>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</si>
  <si>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</si>
  <si>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</si>
  <si>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</si>
  <si>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</si>
  <si>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</si>
  <si>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</si>
  <si>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</si>
  <si>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</si>
  <si>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</si>
  <si>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</si>
  <si>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</si>
  <si>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</si>
  <si>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</si>
  <si>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</si>
  <si>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</si>
  <si>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</si>
  <si>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</si>
  <si>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</si>
  <si>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</si>
  <si>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</si>
  <si>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</si>
  <si>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</si>
  <si>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</si>
  <si>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</si>
  <si>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</si>
  <si>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</si>
  <si>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</si>
  <si>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</si>
  <si>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</si>
  <si>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</si>
  <si>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</si>
  <si>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</si>
  <si>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</si>
  <si>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</si>
  <si>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</si>
  <si>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</si>
  <si>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</si>
  <si>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</si>
  <si>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</si>
  <si>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</si>
  <si>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</si>
  <si>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</si>
  <si>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</si>
  <si>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</si>
  <si>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</si>
  <si>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</si>
  <si>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</si>
  <si>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</si>
  <si>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</si>
  <si>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</si>
  <si>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</si>
  <si>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</si>
  <si>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</si>
  <si>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</si>
  <si>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</si>
  <si>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</si>
  <si>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</si>
  <si>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</si>
  <si>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</si>
  <si>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</si>
  <si>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</si>
  <si>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</si>
  <si>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</si>
  <si>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</si>
  <si>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</si>
  <si>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</si>
  <si>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</si>
  <si>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</si>
  <si>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</si>
  <si>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</si>
  <si>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</si>
  <si>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</si>
  <si>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</si>
  <si>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</si>
  <si>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</si>
  <si>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</si>
  <si>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</si>
  <si>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</si>
  <si>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</si>
  <si>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</si>
  <si>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</si>
  <si>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</si>
  <si>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</si>
  <si>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</si>
  <si>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</si>
  <si>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</si>
  <si>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</si>
  <si>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</si>
  <si>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</si>
  <si>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</si>
  <si>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</si>
  <si>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</si>
  <si>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</si>
  <si>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</si>
  <si>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</si>
  <si>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</si>
  <si>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</si>
  <si>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</si>
  <si>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</si>
  <si>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</si>
  <si>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</si>
  <si>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</si>
  <si>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</si>
  <si>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</si>
  <si>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</si>
  <si>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</si>
  <si>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</si>
  <si>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</si>
  <si>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</si>
  <si>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</si>
  <si>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</si>
  <si>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</si>
  <si>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</si>
  <si>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</si>
  <si>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</si>
  <si>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</si>
  <si>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</si>
  <si>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</si>
  <si>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</si>
  <si>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</si>
  <si>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</si>
  <si>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</si>
  <si>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</si>
  <si>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</si>
  <si>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</si>
  <si>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</si>
  <si>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</si>
  <si>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</si>
  <si>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</si>
  <si>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</si>
  <si>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</si>
  <si>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</si>
  <si>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</si>
  <si>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</si>
  <si>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</si>
  <si>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</si>
  <si>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</si>
  <si>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</si>
  <si>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</si>
  <si>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</si>
  <si>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</si>
  <si>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</si>
  <si>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</si>
  <si>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</si>
  <si>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</si>
  <si>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</si>
  <si>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</si>
  <si>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</si>
  <si>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</si>
  <si>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</si>
  <si>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</si>
  <si>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</si>
  <si>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</si>
  <si>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</si>
  <si>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</si>
  <si>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</si>
  <si>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</si>
  <si>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</si>
  <si>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</si>
  <si>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</si>
  <si>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</si>
  <si>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</si>
  <si>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</si>
  <si>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</si>
  <si>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</si>
  <si>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</si>
  <si>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</si>
  <si>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</si>
  <si>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</si>
  <si>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</si>
  <si>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</si>
  <si>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</si>
  <si>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</si>
  <si>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</si>
  <si>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</si>
  <si>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</si>
  <si>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</si>
  <si>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</si>
  <si>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</si>
  <si>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</si>
  <si>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</si>
  <si>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</si>
  <si>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</si>
  <si>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</si>
  <si>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</si>
  <si>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</si>
  <si>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</si>
  <si>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</si>
  <si>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</si>
  <si>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</si>
  <si>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</si>
  <si>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</si>
  <si>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</si>
  <si>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</si>
  <si>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</si>
  <si>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</si>
  <si>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</si>
  <si>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</si>
  <si>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</si>
  <si>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</si>
  <si>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</si>
  <si>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</si>
  <si>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</si>
  <si>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</si>
  <si>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</si>
  <si>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</si>
  <si>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</si>
  <si>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</si>
  <si>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</si>
  <si>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</si>
  <si>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</si>
  <si>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</si>
  <si>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</si>
  <si>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</si>
  <si>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</si>
  <si>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</si>
  <si>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</si>
  <si>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</si>
  <si>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</si>
  <si>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</si>
  <si>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</si>
  <si>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</si>
  <si>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</si>
  <si>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</si>
  <si>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</si>
  <si>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</si>
  <si>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</si>
  <si>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</si>
  <si>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</si>
  <si>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</si>
  <si>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</si>
  <si>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</si>
  <si>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</si>
  <si>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</si>
  <si>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</si>
  <si>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</si>
  <si>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</si>
  <si>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</si>
  <si>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</si>
  <si>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</si>
  <si>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</si>
  <si>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</si>
  <si>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</si>
  <si>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</si>
  <si>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</si>
  <si>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</si>
  <si>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</si>
  <si>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</si>
  <si>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</si>
  <si>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</si>
  <si>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</si>
  <si>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</si>
  <si>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</si>
  <si>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</si>
  <si>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</si>
  <si>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</si>
  <si>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</si>
  <si>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</si>
  <si>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</si>
  <si>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</si>
  <si>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</si>
  <si>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</si>
  <si>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</si>
  <si>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</si>
  <si>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</si>
  <si>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</si>
  <si>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</si>
  <si>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</si>
  <si>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</si>
  <si>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</si>
  <si>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</si>
  <si>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</si>
  <si>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</si>
  <si>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</si>
  <si>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</si>
  <si>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</si>
  <si>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</si>
  <si>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</si>
  <si>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</si>
  <si>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</si>
  <si>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</si>
  <si>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</si>
  <si>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</si>
  <si>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</si>
  <si>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</si>
  <si>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</si>
  <si>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</si>
  <si>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</si>
  <si>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</si>
  <si>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</si>
  <si>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</si>
  <si>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</si>
  <si>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</si>
  <si>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</si>
  <si>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</si>
  <si>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</si>
  <si>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</si>
  <si>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</si>
  <si>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</si>
  <si>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</si>
  <si>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</si>
  <si>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</si>
  <si>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</si>
  <si>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</si>
  <si>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</si>
  <si>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</si>
  <si>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</si>
  <si>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</si>
  <si>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</si>
  <si>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</si>
  <si>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</si>
  <si>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</si>
  <si>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</si>
  <si>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</si>
  <si>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</si>
  <si>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</si>
  <si>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</si>
  <si>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</si>
  <si>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</si>
  <si>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</si>
  <si>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</si>
  <si>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</si>
  <si>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</si>
  <si>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</si>
  <si>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</si>
  <si>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</si>
  <si>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</si>
  <si>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</si>
  <si>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</si>
  <si>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</si>
  <si>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</si>
  <si>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</si>
  <si>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</si>
  <si>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</si>
  <si>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</si>
  <si>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</si>
  <si>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</si>
  <si>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</si>
  <si>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</si>
  <si>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</si>
  <si>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</si>
  <si>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</si>
  <si>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</si>
  <si>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</si>
  <si>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</si>
  <si>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</si>
  <si>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</si>
  <si>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</si>
  <si>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</si>
  <si>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</si>
  <si>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</si>
  <si>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</si>
  <si>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</si>
  <si>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</si>
  <si>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</si>
  <si>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</si>
  <si>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</si>
  <si>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</si>
  <si>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</si>
  <si>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</si>
  <si>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</si>
  <si>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</si>
  <si>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</si>
  <si>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</si>
  <si>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</si>
  <si>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</si>
  <si>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</si>
  <si>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</si>
  <si>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</si>
  <si>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</si>
  <si>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</si>
  <si>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</si>
  <si>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</si>
  <si>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</si>
  <si>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</si>
  <si>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</si>
  <si>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</si>
  <si>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</si>
  <si>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</si>
  <si>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</si>
  <si>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</si>
  <si>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</si>
  <si>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</si>
  <si>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</si>
  <si>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</si>
  <si>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</si>
  <si>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</si>
  <si>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</si>
  <si>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</si>
  <si>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</si>
  <si>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</si>
  <si>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</si>
  <si>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</si>
  <si>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</si>
  <si>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</si>
  <si>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</si>
  <si>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</si>
  <si>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</si>
  <si>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</si>
  <si>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</si>
  <si>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</si>
  <si>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</si>
  <si>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</si>
  <si>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</si>
  <si>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</si>
  <si>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</si>
  <si>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</si>
  <si>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</si>
  <si>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</si>
  <si>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</si>
  <si>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</si>
  <si>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</si>
  <si>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</si>
  <si>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</si>
  <si>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</si>
  <si>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</si>
  <si>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</si>
  <si>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</si>
  <si>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</si>
  <si>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</si>
  <si>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</si>
  <si>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</si>
  <si>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</si>
  <si>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</si>
  <si>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</si>
  <si>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</si>
  <si>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</si>
  <si>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</si>
  <si>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</si>
  <si>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</si>
  <si>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</si>
  <si>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</si>
  <si>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</si>
  <si>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</si>
  <si>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</si>
  <si>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</si>
  <si>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</si>
  <si>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</si>
  <si>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</si>
  <si>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</si>
  <si>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</si>
  <si>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</si>
  <si>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</si>
  <si>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</si>
  <si>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</si>
  <si>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</si>
  <si>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</si>
  <si>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</si>
  <si>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</si>
  <si>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</si>
  <si>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</si>
  <si>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</si>
  <si>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</si>
  <si>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</si>
  <si>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</si>
  <si>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</si>
  <si>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</si>
  <si>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</si>
  <si>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</si>
  <si>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</si>
  <si>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</si>
  <si>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</si>
  <si>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</si>
  <si>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</si>
  <si>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</si>
  <si>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</si>
  <si>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</si>
  <si>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</si>
  <si>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</si>
  <si>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</si>
  <si>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</si>
  <si>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</si>
  <si>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</si>
  <si>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</si>
  <si>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</si>
  <si>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</si>
  <si>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</si>
  <si>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</si>
  <si>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</si>
  <si>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</si>
  <si>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</si>
  <si>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</si>
  <si>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</si>
  <si>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</si>
  <si>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</si>
  <si>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</si>
  <si>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</si>
  <si>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</si>
  <si>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</si>
  <si>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</si>
  <si>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</si>
  <si>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</si>
  <si>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</si>
  <si>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</si>
  <si>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</si>
  <si>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</si>
  <si>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</si>
  <si>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</si>
  <si>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</si>
  <si>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</si>
  <si>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</si>
  <si>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</si>
  <si>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</si>
  <si>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</si>
  <si>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</si>
  <si>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</si>
  <si>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</si>
  <si>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</si>
  <si>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</si>
  <si>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</si>
  <si>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</si>
  <si>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</si>
  <si>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</si>
  <si>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</si>
  <si>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</si>
  <si>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</si>
  <si>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</si>
  <si>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</si>
  <si>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</si>
  <si>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</si>
  <si>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</si>
  <si>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</si>
  <si>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</si>
  <si>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</si>
  <si>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</si>
  <si>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</si>
  <si>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</si>
  <si>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</si>
  <si>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</si>
  <si>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</si>
  <si>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</si>
  <si>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</si>
  <si>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</si>
  <si>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</si>
  <si>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</si>
  <si>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</si>
  <si>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</si>
  <si>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</si>
  <si>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</si>
  <si>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</si>
  <si>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</si>
  <si>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</si>
  <si>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</si>
  <si>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</si>
  <si>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</si>
  <si>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</si>
  <si>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</si>
  <si>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</si>
  <si>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</si>
  <si>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</si>
  <si>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</si>
  <si>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</si>
  <si>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</si>
  <si>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</si>
  <si>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</si>
  <si>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</si>
  <si>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</si>
  <si>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</si>
  <si>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</si>
  <si>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</si>
  <si>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</si>
  <si>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</si>
  <si>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</si>
  <si>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</si>
  <si>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</si>
  <si>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</si>
  <si>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</si>
  <si>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</si>
  <si>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</si>
  <si>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</si>
  <si>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</si>
  <si>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</si>
  <si>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</si>
  <si>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</si>
  <si>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</si>
  <si>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</si>
  <si>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</si>
  <si>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</si>
  <si>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</si>
  <si>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</si>
  <si>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</si>
  <si>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</si>
  <si>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</si>
  <si>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</si>
  <si>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</si>
  <si>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</si>
  <si>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</si>
  <si>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</si>
  <si>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</si>
  <si>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</si>
  <si>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</si>
  <si>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</si>
  <si>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</si>
  <si>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</si>
  <si>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</si>
  <si>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</si>
  <si>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</si>
  <si>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</si>
  <si>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</si>
  <si>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</si>
  <si>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</si>
  <si>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</si>
  <si>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</si>
  <si>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</si>
  <si>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</si>
  <si>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</si>
  <si>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</si>
  <si>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</si>
  <si>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</si>
  <si>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</si>
  <si>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</si>
  <si>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</si>
  <si>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</si>
  <si>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</si>
  <si>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</si>
  <si>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</si>
  <si>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</si>
  <si>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</si>
  <si>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</si>
  <si>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</si>
  <si>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</si>
  <si>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</si>
  <si>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</si>
  <si>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</si>
  <si>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</si>
  <si>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</si>
  <si>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</si>
  <si>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</si>
  <si>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</si>
  <si>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</si>
  <si>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</si>
  <si>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</si>
  <si>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</si>
  <si>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</si>
  <si>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</si>
  <si>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</si>
  <si>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</si>
  <si>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</si>
  <si>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</si>
  <si>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</si>
  <si>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</si>
  <si>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</si>
  <si>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</si>
  <si>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</si>
  <si>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</si>
  <si>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</si>
  <si>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</si>
  <si>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</si>
  <si>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</si>
  <si>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</si>
  <si>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</si>
  <si>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</si>
  <si>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</si>
  <si>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</si>
  <si>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</si>
  <si>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</si>
  <si>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</si>
  <si>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</si>
  <si>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</si>
  <si>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</si>
  <si>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</si>
  <si>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</si>
  <si>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</si>
  <si>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</si>
  <si>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</si>
  <si>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</si>
  <si>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</si>
  <si>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</si>
  <si>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</si>
  <si>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</si>
  <si>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</si>
  <si>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</si>
  <si>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</si>
  <si>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</si>
  <si>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</si>
  <si>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</si>
  <si>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</si>
  <si>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</si>
  <si>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</si>
  <si>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</si>
  <si>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</si>
  <si>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</si>
  <si>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</si>
  <si>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</si>
  <si>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</si>
  <si>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</si>
  <si>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</si>
  <si>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</si>
  <si>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</si>
  <si>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</si>
  <si>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</si>
  <si>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</si>
  <si>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</si>
  <si>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</si>
  <si>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</si>
  <si>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</si>
  <si>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</si>
  <si>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</si>
  <si>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</si>
  <si>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</si>
  <si>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</si>
  <si>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</si>
  <si>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</si>
  <si>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</si>
  <si>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</si>
  <si>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</si>
  <si>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</si>
  <si>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</si>
  <si>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</si>
  <si>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</si>
  <si>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</si>
  <si>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</si>
  <si>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</si>
  <si>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</si>
  <si>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</si>
  <si>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</si>
  <si>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</si>
  <si>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</si>
  <si>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</si>
  <si>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</si>
  <si>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</si>
  <si>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</si>
  <si>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</si>
  <si>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</si>
  <si>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</si>
  <si>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</si>
  <si>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</si>
  <si>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</si>
  <si>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</si>
  <si>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</si>
  <si>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</si>
  <si>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</si>
  <si>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</si>
  <si>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</si>
  <si>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</si>
  <si>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</si>
  <si>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</si>
  <si>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</si>
  <si>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</si>
  <si>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</si>
  <si>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</si>
  <si>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</si>
  <si>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</si>
  <si>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</si>
  <si>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</si>
  <si>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</si>
  <si>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</si>
  <si>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</si>
  <si>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</si>
  <si>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</si>
  <si>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</si>
  <si>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</si>
  <si>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</si>
  <si>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</si>
  <si>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</si>
  <si>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</si>
  <si>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</si>
  <si>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</si>
  <si>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</si>
  <si>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</si>
  <si>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</si>
  <si>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</si>
  <si>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</si>
  <si>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</si>
  <si>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</si>
  <si>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</si>
  <si>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</si>
  <si>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</si>
  <si>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</si>
  <si>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</si>
  <si>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</si>
  <si>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</si>
  <si>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</si>
  <si>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</si>
  <si>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</si>
  <si>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</si>
  <si>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</si>
  <si>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</si>
  <si>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</si>
  <si>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</si>
  <si>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</si>
  <si>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</si>
  <si>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</si>
  <si>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</si>
  <si>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</si>
  <si>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</si>
  <si>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</si>
  <si>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</si>
  <si>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</si>
  <si>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</si>
  <si>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</si>
  <si>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</si>
  <si>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</si>
  <si>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</si>
  <si>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</si>
  <si>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</si>
  <si>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</si>
  <si>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</si>
  <si>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</si>
  <si>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</si>
  <si>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</si>
  <si>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</si>
  <si>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</si>
  <si>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</si>
  <si>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</si>
  <si>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</si>
  <si>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</si>
  <si>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</si>
  <si>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</si>
  <si>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</si>
  <si>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</si>
  <si>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</si>
  <si>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</si>
  <si>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</si>
  <si>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</si>
  <si>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</si>
  <si>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</si>
  <si>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</si>
  <si>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</si>
  <si>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</si>
  <si>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</si>
  <si>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</si>
  <si>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</si>
  <si>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</si>
  <si>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</si>
  <si>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</si>
  <si>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</si>
  <si>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</si>
  <si>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</si>
  <si>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</si>
  <si>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</si>
  <si>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</si>
  <si>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</si>
  <si>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</si>
  <si>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</si>
  <si>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</si>
  <si>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</si>
  <si>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</si>
  <si>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</si>
  <si>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</si>
  <si>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</si>
  <si>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</si>
  <si>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</si>
  <si>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</si>
  <si>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</si>
  <si>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</si>
  <si>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</si>
  <si>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</si>
  <si>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</si>
  <si>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</si>
  <si>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</si>
  <si>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</si>
  <si>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</si>
  <si>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</si>
  <si>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</si>
  <si>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</si>
  <si>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</si>
  <si>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</si>
  <si>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</si>
  <si>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</si>
  <si>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</si>
  <si>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</si>
  <si>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</si>
  <si>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</si>
  <si>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</si>
  <si>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</si>
  <si>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</si>
  <si>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</si>
  <si>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</si>
  <si>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</si>
  <si>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</si>
  <si>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</si>
  <si>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</si>
  <si>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</si>
  <si>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</si>
  <si>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</si>
  <si>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</si>
  <si>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</si>
  <si>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</si>
  <si>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</si>
  <si>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</si>
  <si>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</si>
  <si>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</si>
  <si>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</si>
  <si>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</si>
  <si>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</si>
  <si>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</si>
  <si>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</si>
  <si>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</si>
  <si>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</si>
  <si>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</si>
  <si>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</si>
  <si>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</si>
  <si>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</si>
  <si>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</si>
  <si>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</si>
  <si>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</si>
  <si>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</si>
  <si>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</si>
  <si>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</si>
  <si>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</si>
  <si>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</si>
  <si>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</si>
  <si>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</si>
  <si>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</si>
  <si>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</si>
  <si>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</si>
  <si>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</si>
  <si>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</si>
  <si>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</si>
  <si>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</si>
  <si>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</si>
  <si>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</si>
  <si>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</si>
  <si>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</si>
  <si>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</si>
  <si>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</si>
  <si>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</si>
  <si>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</si>
  <si>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</si>
  <si>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</si>
  <si>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</si>
  <si>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</si>
  <si>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</si>
  <si>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</si>
  <si>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</si>
  <si>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</si>
  <si>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</si>
  <si>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</si>
  <si>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</si>
  <si>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</si>
  <si>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</si>
  <si>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</si>
  <si>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</si>
  <si>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</si>
  <si>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</si>
  <si>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</si>
  <si>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</si>
  <si>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</si>
  <si>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</si>
  <si>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</si>
  <si>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</si>
  <si>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</si>
  <si>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</si>
  <si>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</si>
  <si>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</si>
  <si>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</si>
  <si>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</si>
  <si>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</si>
  <si>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</si>
  <si>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</si>
  <si>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</si>
  <si>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</si>
  <si>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</si>
  <si>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</si>
  <si>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</si>
  <si>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</si>
  <si>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</si>
  <si>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</si>
  <si>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</si>
  <si>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</si>
  <si>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</si>
  <si>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</si>
  <si>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</si>
  <si>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</si>
  <si>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</si>
  <si>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</si>
  <si>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</si>
  <si>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</si>
  <si>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</si>
  <si>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</si>
  <si>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</si>
  <si>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</si>
  <si>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</si>
  <si>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</si>
  <si>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</si>
  <si>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</si>
  <si>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</si>
  <si>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</si>
  <si>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</si>
  <si>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</si>
  <si>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</si>
  <si>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</si>
  <si>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</si>
  <si>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</si>
  <si>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</si>
  <si>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</si>
  <si>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</si>
  <si>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</si>
  <si>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</si>
  <si>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</si>
  <si>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</si>
  <si>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</si>
  <si>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</si>
  <si>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</si>
  <si>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</si>
  <si>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</si>
  <si>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</si>
  <si>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</si>
  <si>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</si>
  <si>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</si>
  <si>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</si>
  <si>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</si>
  <si>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</si>
  <si>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</si>
  <si>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</si>
  <si>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</si>
  <si>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</si>
  <si>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</si>
  <si>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</si>
  <si>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</si>
  <si>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</si>
  <si>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</si>
  <si>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</si>
  <si>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</si>
  <si>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</si>
  <si>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</si>
  <si>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</si>
  <si>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</si>
  <si>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</si>
  <si>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</si>
  <si>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</si>
  <si>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</si>
  <si>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</si>
  <si>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</si>
  <si>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</si>
  <si>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</si>
  <si>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</si>
  <si>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</si>
  <si>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</si>
  <si>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</si>
  <si>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</si>
  <si>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</si>
  <si>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</si>
  <si>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</si>
  <si>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</si>
  <si>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</si>
  <si>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</si>
  <si>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</si>
  <si>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</si>
  <si>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</si>
  <si>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</si>
  <si>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</si>
  <si>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</si>
  <si>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</si>
  <si>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</si>
  <si>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</si>
  <si>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</si>
  <si>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</si>
  <si>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</si>
  <si>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</si>
  <si>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</si>
  <si>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</si>
  <si>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</si>
  <si>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</si>
  <si>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</si>
  <si>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</si>
  <si>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</si>
  <si>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</si>
  <si>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</si>
  <si>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</si>
  <si>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</si>
  <si>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</si>
  <si>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</si>
  <si>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</si>
  <si>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</si>
  <si>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</si>
  <si>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</si>
  <si>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</si>
  <si>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</si>
  <si>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</si>
  <si>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</si>
  <si>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</si>
  <si>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</si>
  <si>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</si>
  <si>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</si>
  <si>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</si>
  <si>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</si>
  <si>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</si>
  <si>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</si>
  <si>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</si>
  <si>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</si>
  <si>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</si>
  <si>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</si>
  <si>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</si>
  <si>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</si>
  <si>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</si>
  <si>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</si>
  <si>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</si>
  <si>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</si>
  <si>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</si>
  <si>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</si>
  <si>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</si>
  <si>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</si>
  <si>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</si>
  <si>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</si>
  <si>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</si>
  <si>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</si>
  <si>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</si>
  <si>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</si>
  <si>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</si>
  <si>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</si>
  <si>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</si>
  <si>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</si>
  <si>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</si>
  <si>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</si>
  <si>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</si>
  <si>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</si>
  <si>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</si>
  <si>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</si>
  <si>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</si>
  <si>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</si>
  <si>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</si>
  <si>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</si>
  <si>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</si>
  <si>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</si>
  <si>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</si>
  <si>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</si>
  <si>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</si>
  <si>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</si>
  <si>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</si>
  <si>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</si>
  <si>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</si>
  <si>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</si>
  <si>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</si>
  <si>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</si>
  <si>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</si>
  <si>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</si>
  <si>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</si>
  <si>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</si>
  <si>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</si>
  <si>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</si>
  <si>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</si>
  <si>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</si>
  <si>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</si>
  <si>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</si>
  <si>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</si>
  <si>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</si>
  <si>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</si>
  <si>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</si>
  <si>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</si>
  <si>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</si>
  <si>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</si>
  <si>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</si>
  <si>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</si>
  <si>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</si>
  <si>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</si>
  <si>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</si>
  <si>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</si>
  <si>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</si>
  <si>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</si>
  <si>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</si>
  <si>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</si>
  <si>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</si>
  <si>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</si>
  <si>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</si>
  <si>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</si>
  <si>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</si>
  <si>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</si>
  <si>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</si>
  <si>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</si>
  <si>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</si>
  <si>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</si>
  <si>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</si>
  <si>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</si>
  <si>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</si>
  <si>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</si>
  <si>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</si>
  <si>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</si>
  <si>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</si>
  <si>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</si>
  <si>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</si>
  <si>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</si>
  <si>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</si>
  <si>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</si>
  <si>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</si>
  <si>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</si>
  <si>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</si>
  <si>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</si>
  <si>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</si>
  <si>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</si>
  <si>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</si>
  <si>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</si>
  <si>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</si>
  <si>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</si>
  <si>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</si>
  <si>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</si>
  <si>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</si>
  <si>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</si>
  <si>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</si>
  <si>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</si>
  <si>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</si>
  <si>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</si>
  <si>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</si>
  <si>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</si>
  <si>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</si>
  <si>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</si>
  <si>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</si>
  <si>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</si>
  <si>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</si>
  <si>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</si>
  <si>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</si>
  <si>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</si>
  <si>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</si>
  <si>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</si>
  <si>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</si>
  <si>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</si>
  <si>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</si>
  <si>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</si>
  <si>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</si>
  <si>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</si>
  <si>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</si>
  <si>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</si>
  <si>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</si>
  <si>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</si>
  <si>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</si>
  <si>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</si>
  <si>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</si>
  <si>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</si>
  <si>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</si>
  <si>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</si>
  <si>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</si>
  <si>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</si>
  <si>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</si>
  <si>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</si>
  <si>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</si>
  <si>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</si>
  <si>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</si>
  <si>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</si>
  <si>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</si>
  <si>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</si>
  <si>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</si>
  <si>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</si>
  <si>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</si>
  <si>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</si>
  <si>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</si>
  <si>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</si>
  <si>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</si>
  <si>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</si>
  <si>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</si>
  <si>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</si>
  <si>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</si>
  <si>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</si>
  <si>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</si>
  <si>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</si>
  <si>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</si>
  <si>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</si>
  <si>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</si>
  <si>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</si>
  <si>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</si>
  <si>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</si>
  <si>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</si>
  <si>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</si>
  <si>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</si>
  <si>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</si>
  <si>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</si>
  <si>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</si>
  <si>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</si>
  <si>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</si>
  <si>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</si>
  <si>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</si>
  <si>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</si>
  <si>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</si>
  <si>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</si>
  <si>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</si>
  <si>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</si>
  <si>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</si>
  <si>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</si>
  <si>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</si>
  <si>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</si>
  <si>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</si>
  <si>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</si>
  <si>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</si>
  <si>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</si>
  <si>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</si>
  <si>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</si>
  <si>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</si>
  <si>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</si>
  <si>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</si>
  <si>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</si>
  <si>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</si>
  <si>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</si>
  <si>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</si>
  <si>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</si>
  <si>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</si>
  <si>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</si>
  <si>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</si>
  <si>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</si>
  <si>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</si>
  <si>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</si>
  <si>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</si>
  <si>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</si>
  <si>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</si>
  <si>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</si>
  <si>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</si>
  <si>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</si>
  <si>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</si>
  <si>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</si>
  <si>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</si>
  <si>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</si>
  <si>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</si>
  <si>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</si>
  <si>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</si>
  <si>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</si>
  <si>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</si>
  <si>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</si>
  <si>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</si>
  <si>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</si>
  <si>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</si>
  <si>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</si>
  <si>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</si>
  <si>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</si>
  <si>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</si>
  <si>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</si>
  <si>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</si>
  <si>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</si>
  <si>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</si>
  <si>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</si>
  <si>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</si>
  <si>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</si>
  <si>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</si>
  <si>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</si>
  <si>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</si>
  <si>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</si>
  <si>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</si>
  <si>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</si>
  <si>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</si>
  <si>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</si>
  <si>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</si>
  <si>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</si>
  <si>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</si>
  <si>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</si>
  <si>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</si>
  <si>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</si>
  <si>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</si>
  <si>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</si>
  <si>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</si>
  <si>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</si>
  <si>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</si>
  <si>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</si>
  <si>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</si>
  <si>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</si>
  <si>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</si>
  <si>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</si>
  <si>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</si>
  <si>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</si>
  <si>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</si>
  <si>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</si>
  <si>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</si>
  <si>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</si>
  <si>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</si>
  <si>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</si>
  <si>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</si>
  <si>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</si>
  <si>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</si>
  <si>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</si>
  <si>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</si>
  <si>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</si>
  <si>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</si>
  <si>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</si>
  <si>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</si>
  <si>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</si>
  <si>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</si>
  <si>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</si>
  <si>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</si>
  <si>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</si>
  <si>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</si>
  <si>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</si>
  <si>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</si>
  <si>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</si>
  <si>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</si>
  <si>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</si>
  <si>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</si>
  <si>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</si>
  <si>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</si>
  <si>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</si>
  <si>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</si>
  <si>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</si>
  <si>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</si>
  <si>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</si>
  <si>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</si>
  <si>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</si>
  <si>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</si>
  <si>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</si>
  <si>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</si>
  <si>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</si>
  <si>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</si>
  <si>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</si>
  <si>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</si>
  <si>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</si>
  <si>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</si>
  <si>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</si>
  <si>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</si>
  <si>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</si>
  <si>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</si>
  <si>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</si>
  <si>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</si>
  <si>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</si>
  <si>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</si>
  <si>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</si>
  <si>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</si>
  <si>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</si>
  <si>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</si>
  <si>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</si>
  <si>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</si>
  <si>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</si>
  <si>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</si>
  <si>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</si>
  <si>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</si>
  <si>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</si>
  <si>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</si>
  <si>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</si>
  <si>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</si>
  <si>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</si>
  <si>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</si>
  <si>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</si>
  <si>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</si>
  <si>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</si>
  <si>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</si>
  <si>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</si>
  <si>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</si>
  <si>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</si>
  <si>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</si>
  <si>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</si>
  <si>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</si>
  <si>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</si>
  <si>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</si>
  <si>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</si>
  <si>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</si>
  <si>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</si>
  <si>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</si>
  <si>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</si>
  <si>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</si>
  <si>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</si>
  <si>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</si>
  <si>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</si>
  <si>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</si>
  <si>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</si>
  <si>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</si>
  <si>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</si>
  <si>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</si>
  <si>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</si>
  <si>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</si>
  <si>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</si>
  <si>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</si>
  <si>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</si>
  <si>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</si>
  <si>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</si>
  <si>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</si>
  <si>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</si>
  <si>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</si>
  <si>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</si>
  <si>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</si>
  <si>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</si>
  <si>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</si>
  <si>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</si>
  <si>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</si>
  <si>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</si>
  <si>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</si>
  <si>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</si>
  <si>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</si>
  <si>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</si>
  <si>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</si>
  <si>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</si>
  <si>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</si>
  <si>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</si>
  <si>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</si>
  <si>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</si>
  <si>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</si>
  <si>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</si>
  <si>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</si>
  <si>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</si>
  <si>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</si>
  <si>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</si>
  <si>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</si>
  <si>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</si>
  <si>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</si>
  <si>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</si>
  <si>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</si>
  <si>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</si>
  <si>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</si>
  <si>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</si>
  <si>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</si>
  <si>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</si>
  <si>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</si>
  <si>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</si>
  <si>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</si>
  <si>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</si>
  <si>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</si>
  <si>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</si>
  <si>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</si>
  <si>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</si>
  <si>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</si>
  <si>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</si>
  <si>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</si>
  <si>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</si>
  <si>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</si>
  <si>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</si>
  <si>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</si>
  <si>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</si>
  <si>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</si>
  <si>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</si>
  <si>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</si>
  <si>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</si>
  <si>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</si>
  <si>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</si>
  <si>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</si>
  <si>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</si>
  <si>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</si>
  <si>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</si>
  <si>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</si>
  <si>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</si>
  <si>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</si>
  <si>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</si>
  <si>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</si>
  <si>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</si>
  <si>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</si>
  <si>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</si>
  <si>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</si>
  <si>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</si>
  <si>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</si>
  <si>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</si>
  <si>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</si>
  <si>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</si>
  <si>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</si>
  <si>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</si>
  <si>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</si>
  <si>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</si>
  <si>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</si>
  <si>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</si>
  <si>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</si>
  <si>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</si>
  <si>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</si>
  <si>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</si>
  <si>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</si>
  <si>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</si>
  <si>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</si>
  <si>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</si>
  <si>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</si>
  <si>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</si>
  <si>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</si>
  <si>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</si>
  <si>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</si>
  <si>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</si>
  <si>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</si>
  <si>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</si>
  <si>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</si>
  <si>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</si>
  <si>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</si>
  <si>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</si>
  <si>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</si>
  <si>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</si>
  <si>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</si>
  <si>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</si>
  <si>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</si>
  <si>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</si>
  <si>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</si>
  <si>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</si>
  <si>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</si>
  <si>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</si>
  <si>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</si>
  <si>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</si>
  <si>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</si>
  <si>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</si>
  <si>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</si>
  <si>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</si>
  <si>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</si>
  <si>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</si>
  <si>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</si>
  <si>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</si>
  <si>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</si>
  <si>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</si>
  <si>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</si>
  <si>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</si>
  <si>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</si>
  <si>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</si>
  <si>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</si>
  <si>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</si>
  <si>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</si>
  <si>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</si>
  <si>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</si>
  <si>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</si>
  <si>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</si>
  <si>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</si>
  <si>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</si>
  <si>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</si>
  <si>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</si>
  <si>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</si>
  <si>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</si>
  <si>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</si>
  <si>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</si>
  <si>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</si>
  <si>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</si>
  <si>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</si>
  <si>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</si>
  <si>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</si>
  <si>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</si>
  <si>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</si>
  <si>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</si>
  <si>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</si>
  <si>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</si>
  <si>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</si>
  <si>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</si>
  <si>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</si>
  <si>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</si>
  <si>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</si>
  <si>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</si>
  <si>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</si>
  <si>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</si>
  <si>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</si>
  <si>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</si>
  <si>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</si>
  <si>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</si>
  <si>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</si>
  <si>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</si>
  <si>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</si>
  <si>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</si>
  <si>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</si>
  <si>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</si>
  <si>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</si>
  <si>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</si>
  <si>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</si>
  <si>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</si>
  <si>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</si>
  <si>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</si>
  <si>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</si>
  <si>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</si>
  <si>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</si>
  <si>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</si>
  <si>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</si>
  <si>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</si>
  <si>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</si>
  <si>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</si>
  <si>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</si>
  <si>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</si>
  <si>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</si>
  <si>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</si>
  <si>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</si>
  <si>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</si>
  <si>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</si>
  <si>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</si>
  <si>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</si>
  <si>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</si>
  <si>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</si>
  <si>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</si>
  <si>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</si>
  <si>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</si>
  <si>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</si>
  <si>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</si>
  <si>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</si>
  <si>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</si>
  <si>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</si>
  <si>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</si>
  <si>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</si>
  <si>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</si>
  <si>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</si>
  <si>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</si>
  <si>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</si>
  <si>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</si>
  <si>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</si>
  <si>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</si>
  <si>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</si>
  <si>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</si>
  <si>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</si>
  <si>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</si>
  <si>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</si>
  <si>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</si>
  <si>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</si>
  <si>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</si>
  <si>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</si>
  <si>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</si>
  <si>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</si>
  <si>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</si>
  <si>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</si>
  <si>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</si>
  <si>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</si>
  <si>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</si>
  <si>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</si>
  <si>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</si>
  <si>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</si>
  <si>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</si>
  <si>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</si>
  <si>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</si>
  <si>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</si>
  <si>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</si>
  <si>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</si>
  <si>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</si>
  <si>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</si>
  <si>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</si>
  <si>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</si>
  <si>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</si>
  <si>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</si>
  <si>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</si>
  <si>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</si>
  <si>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</si>
  <si>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</si>
  <si>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</si>
  <si>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</si>
  <si>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</si>
  <si>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</si>
  <si>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</si>
  <si>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</si>
  <si>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</si>
  <si>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</si>
  <si>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</si>
  <si>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</si>
  <si>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</si>
  <si>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</si>
  <si>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</si>
  <si>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</si>
  <si>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</si>
  <si>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</si>
  <si>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</si>
  <si>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</si>
  <si>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</si>
  <si>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</si>
  <si>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</si>
  <si>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</si>
  <si>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</si>
  <si>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</si>
  <si>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</si>
  <si>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</si>
  <si>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</si>
  <si>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</si>
  <si>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</si>
  <si>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</si>
  <si>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</si>
  <si>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</si>
  <si>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</si>
  <si>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</si>
  <si>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</si>
  <si>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</si>
  <si>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</si>
  <si>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</si>
  <si>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</si>
  <si>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</si>
  <si>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</si>
  <si>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</si>
  <si>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</si>
  <si>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</si>
  <si>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</si>
  <si>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</si>
  <si>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</si>
  <si>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</si>
  <si>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</si>
  <si>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</si>
  <si>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</si>
  <si>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</si>
  <si>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</si>
  <si>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</si>
  <si>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</si>
  <si>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</si>
  <si>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</si>
  <si>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</si>
  <si>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</si>
  <si>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</si>
  <si>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</si>
  <si>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</si>
  <si>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</si>
  <si>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</si>
  <si>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</si>
  <si>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</si>
  <si>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</si>
  <si>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</si>
  <si>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</si>
  <si>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</si>
  <si>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</si>
  <si>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</si>
  <si>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</si>
  <si>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</si>
  <si>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</si>
  <si>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</si>
  <si>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</si>
  <si>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</si>
  <si>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</si>
  <si>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</si>
  <si>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</si>
  <si>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</si>
  <si>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</si>
  <si>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</si>
  <si>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</si>
  <si>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</si>
  <si>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</si>
  <si>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</si>
  <si>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</si>
  <si>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</si>
  <si>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</si>
  <si>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</si>
  <si>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</si>
  <si>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</si>
  <si>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</si>
  <si>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</si>
  <si>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</si>
  <si>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</si>
  <si>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</si>
  <si>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</si>
  <si>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</si>
  <si>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</si>
  <si>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</si>
  <si>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</si>
  <si>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</si>
  <si>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</si>
  <si>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</si>
  <si>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</si>
  <si>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</si>
  <si>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</si>
  <si>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</si>
  <si>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</si>
  <si>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</si>
  <si>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</si>
  <si>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</si>
  <si>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</si>
  <si>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</si>
  <si>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</si>
  <si>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</si>
  <si>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</si>
  <si>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</si>
  <si>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</si>
  <si>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</si>
  <si>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</si>
  <si>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</si>
  <si>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</si>
  <si>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</si>
  <si>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</si>
  <si>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</si>
  <si>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</si>
  <si>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</si>
  <si>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</si>
  <si>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</si>
  <si>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</si>
  <si>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</si>
  <si>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</si>
  <si>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</si>
  <si>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</si>
  <si>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</si>
  <si>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</si>
  <si>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</si>
  <si>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</si>
  <si>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</si>
  <si>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</si>
  <si>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</si>
  <si>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</si>
  <si>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</si>
  <si>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</si>
  <si>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</si>
  <si>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</si>
  <si>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</si>
  <si>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</si>
  <si>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</si>
  <si>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</si>
  <si>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</si>
  <si>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</si>
  <si>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</si>
  <si>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</si>
  <si>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</si>
  <si>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</si>
  <si>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</si>
  <si>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</si>
  <si>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</si>
  <si>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</si>
  <si>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</si>
  <si>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</si>
  <si>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</si>
  <si>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</si>
  <si>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</si>
  <si>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</si>
  <si>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</si>
  <si>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</si>
  <si>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</si>
  <si>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</si>
  <si>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</si>
  <si>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</si>
  <si>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</si>
  <si>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</si>
  <si>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</si>
  <si>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</si>
  <si>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</si>
  <si>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</si>
  <si>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</si>
  <si>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</si>
  <si>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</si>
  <si>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</si>
  <si>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</si>
  <si>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</si>
  <si>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</si>
  <si>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</si>
  <si>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</si>
  <si>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</si>
  <si>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</si>
  <si>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</si>
  <si>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</si>
  <si>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</si>
  <si>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</si>
  <si>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</si>
  <si>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</si>
  <si>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</si>
  <si>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</si>
  <si>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</si>
  <si>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</si>
  <si>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</si>
  <si>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</si>
  <si>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</si>
  <si>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</si>
  <si>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</si>
  <si>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</si>
  <si>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</si>
  <si>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</si>
  <si>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</si>
  <si>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</si>
  <si>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</si>
  <si>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</si>
  <si>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</si>
  <si>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</si>
  <si>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</si>
  <si>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</si>
  <si>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</si>
  <si>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</si>
  <si>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</si>
  <si>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</si>
  <si>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</si>
  <si>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</si>
  <si>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</si>
  <si>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</si>
  <si>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</si>
  <si>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</si>
  <si>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</si>
  <si>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</si>
  <si>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</si>
  <si>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</si>
  <si>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</si>
  <si>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</si>
  <si>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</si>
  <si>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</si>
  <si>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</si>
  <si>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</si>
  <si>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</si>
  <si>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</si>
  <si>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</si>
  <si>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</si>
  <si>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</si>
  <si>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</si>
  <si>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</si>
  <si>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</si>
  <si>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</si>
  <si>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</si>
  <si>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</si>
  <si>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</si>
  <si>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</si>
  <si>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</si>
  <si>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</si>
  <si>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</si>
  <si>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</si>
  <si>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</si>
  <si>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</si>
  <si>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</si>
  <si>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</si>
  <si>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</si>
  <si>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</si>
  <si>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</si>
  <si>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</si>
  <si>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</si>
  <si>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</si>
  <si>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</si>
  <si>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</si>
  <si>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</si>
  <si>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</si>
  <si>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</si>
  <si>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</si>
  <si>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</si>
  <si>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</si>
  <si>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</si>
  <si>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</si>
  <si>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</si>
  <si>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</si>
  <si>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</si>
  <si>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</si>
  <si>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</si>
  <si>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</si>
  <si>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</si>
  <si>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</si>
  <si>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</si>
  <si>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</si>
  <si>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</si>
  <si>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</si>
  <si>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</si>
  <si>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</si>
  <si>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</si>
  <si>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</si>
  <si>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</si>
  <si>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</si>
  <si>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</si>
  <si>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</si>
  <si>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</si>
  <si>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</si>
  <si>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</si>
  <si>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</si>
  <si>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</si>
  <si>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</si>
  <si>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</si>
  <si>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</si>
  <si>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</si>
  <si>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</si>
  <si>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</si>
  <si>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</si>
  <si>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</si>
  <si>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</si>
  <si>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</si>
  <si>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</si>
  <si>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</si>
  <si>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</si>
  <si>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</si>
  <si>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</si>
  <si>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</si>
  <si>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</si>
  <si>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</si>
  <si>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</si>
  <si>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</si>
  <si>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</si>
  <si>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</si>
  <si>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</si>
  <si>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</si>
  <si>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</si>
  <si>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</si>
  <si>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</si>
  <si>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</si>
  <si>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</si>
  <si>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</si>
  <si>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</si>
  <si>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</si>
  <si>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</si>
  <si>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</si>
  <si>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</si>
  <si>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</si>
  <si>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</si>
  <si>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</si>
  <si>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</si>
  <si>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</si>
  <si>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</si>
  <si>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</si>
  <si>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</si>
  <si>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</si>
  <si>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</si>
  <si>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</si>
  <si>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</si>
  <si>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</si>
  <si>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</si>
  <si>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</si>
  <si>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</si>
  <si>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</si>
  <si>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</si>
  <si>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</si>
  <si>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</si>
  <si>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</si>
  <si>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</si>
  <si>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</si>
  <si>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</si>
  <si>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</si>
  <si>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</si>
  <si>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</si>
  <si>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</si>
  <si>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</si>
  <si>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</si>
  <si>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</si>
  <si>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</si>
  <si>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</si>
  <si>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</si>
  <si>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</si>
  <si>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</si>
  <si>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</si>
  <si>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</si>
  <si>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</si>
  <si>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</si>
  <si>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</si>
  <si>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</si>
  <si>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</si>
  <si>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</si>
  <si>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</si>
  <si>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</si>
  <si>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</si>
  <si>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</si>
  <si>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</si>
  <si>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</si>
  <si>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</si>
  <si>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</si>
  <si>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</si>
  <si>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</si>
  <si>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</si>
  <si>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</si>
  <si>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</si>
  <si>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</si>
  <si>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</si>
  <si>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</si>
  <si>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</si>
  <si>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</si>
  <si>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</si>
  <si>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</si>
  <si>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</si>
  <si>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</si>
  <si>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</si>
  <si>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</si>
  <si>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</si>
  <si>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</si>
  <si>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</si>
  <si>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</si>
  <si>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</si>
  <si>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</si>
  <si>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</si>
  <si>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</si>
  <si>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</si>
  <si>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</si>
  <si>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</si>
  <si>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</si>
  <si>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</si>
  <si>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</si>
  <si>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</si>
  <si>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</si>
  <si>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</si>
  <si>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</si>
  <si>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</si>
  <si>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</si>
  <si>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</si>
  <si>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</si>
  <si>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</si>
  <si>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</si>
  <si>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</si>
  <si>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</si>
  <si>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</si>
  <si>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</si>
  <si>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</si>
  <si>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</si>
  <si>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</si>
  <si>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</si>
  <si>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</si>
  <si>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</si>
  <si>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</si>
  <si>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</si>
  <si>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</si>
  <si>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</si>
  <si>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</si>
  <si>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</si>
  <si>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</si>
  <si>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</si>
  <si>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</si>
  <si>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</si>
  <si>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</si>
  <si>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</si>
  <si>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</si>
  <si>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</si>
  <si>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</si>
  <si>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</si>
  <si>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</si>
  <si>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</si>
  <si>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</si>
  <si>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</si>
  <si>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</si>
  <si>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</si>
  <si>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</si>
  <si>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</si>
  <si>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</si>
  <si>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</si>
  <si>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</si>
  <si>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</si>
  <si>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</si>
  <si>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</si>
  <si>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</si>
  <si>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</si>
  <si>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</si>
  <si>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</si>
  <si>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</si>
  <si>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</si>
  <si>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</si>
  <si>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</si>
  <si>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</si>
  <si>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</si>
  <si>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</si>
  <si>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</si>
  <si>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</si>
  <si>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</si>
  <si>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</si>
  <si>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</si>
  <si>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</si>
  <si>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</si>
  <si>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</si>
  <si>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</si>
  <si>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</si>
  <si>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</si>
  <si>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</si>
  <si>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</si>
  <si>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</si>
  <si>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</si>
  <si>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</si>
  <si>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</si>
  <si>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</si>
  <si>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</si>
  <si>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</si>
  <si>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</si>
  <si>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</si>
  <si>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</si>
  <si>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</si>
  <si>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</si>
  <si>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</si>
  <si>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</si>
  <si>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</si>
  <si>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</si>
  <si>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</si>
  <si>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</si>
  <si>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</si>
  <si>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</si>
  <si>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</si>
  <si>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</si>
  <si>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</si>
  <si>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</si>
  <si>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</si>
  <si>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</si>
  <si>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</si>
  <si>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</si>
  <si>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</si>
  <si>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</si>
  <si>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</si>
  <si>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</si>
  <si>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</si>
  <si>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</si>
  <si>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</si>
  <si>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</si>
  <si>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</si>
  <si>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</si>
  <si>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</si>
  <si>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</si>
  <si>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</si>
  <si>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</si>
  <si>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</si>
  <si>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</si>
  <si>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</si>
  <si>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</si>
  <si>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</si>
  <si>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</si>
  <si>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</si>
  <si>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</si>
  <si>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</si>
  <si>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</si>
  <si>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</si>
  <si>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</si>
  <si>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</si>
  <si>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</si>
  <si>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</si>
  <si>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</si>
  <si>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</si>
  <si>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</si>
  <si>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</si>
  <si>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</si>
  <si>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</si>
  <si>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</si>
  <si>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</si>
  <si>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</si>
  <si>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</si>
  <si>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</si>
  <si>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</si>
  <si>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</si>
  <si>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</si>
  <si>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</si>
  <si>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</si>
  <si>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</si>
  <si>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</si>
  <si>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</si>
  <si>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</si>
  <si>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</si>
  <si>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</si>
  <si>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</si>
  <si>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</si>
  <si>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</si>
  <si>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</si>
  <si>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</si>
  <si>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</si>
  <si>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</si>
  <si>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</si>
  <si>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</si>
  <si>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</si>
  <si>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</si>
  <si>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</si>
  <si>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</si>
  <si>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</si>
  <si>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</si>
  <si>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</si>
  <si>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</si>
  <si>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</si>
  <si>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</si>
  <si>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</si>
  <si>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</si>
  <si>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</si>
  <si>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</si>
  <si>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</si>
  <si>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</si>
  <si>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</si>
  <si>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</si>
  <si>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</si>
  <si>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</si>
  <si>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</si>
  <si>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</si>
  <si>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</si>
  <si>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</si>
  <si>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</si>
  <si>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</si>
  <si>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</si>
  <si>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</si>
  <si>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</si>
  <si>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</si>
  <si>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</si>
  <si>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</si>
  <si>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</si>
  <si>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</si>
  <si>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</si>
  <si>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</si>
  <si>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</si>
  <si>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</si>
  <si>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</si>
  <si>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</si>
  <si>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</si>
  <si>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</si>
  <si>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</si>
  <si>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</si>
  <si>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</si>
  <si>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</si>
  <si>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</si>
  <si>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</si>
  <si>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</si>
  <si>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</si>
  <si>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</si>
  <si>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</si>
  <si>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</si>
  <si>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</si>
  <si>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</si>
  <si>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</si>
  <si>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</si>
  <si>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</si>
  <si>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</si>
  <si>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</si>
  <si>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</si>
  <si>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</si>
  <si>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</si>
  <si>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</si>
  <si>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</si>
  <si>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</si>
  <si>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</si>
  <si>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</si>
  <si>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</si>
  <si>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</si>
  <si>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</si>
  <si>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</si>
  <si>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</si>
  <si>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</si>
  <si>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</si>
  <si>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</si>
  <si>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</si>
  <si>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</si>
  <si>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</si>
  <si>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</si>
  <si>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</si>
  <si>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</si>
  <si>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</si>
  <si>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</si>
  <si>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</si>
  <si>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</si>
  <si>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</si>
  <si>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</si>
  <si>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</si>
  <si>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</si>
  <si>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</si>
  <si>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</si>
  <si>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</si>
  <si>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</si>
  <si>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</si>
  <si>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</si>
  <si>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</si>
  <si>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</si>
  <si>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</si>
  <si>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</si>
  <si>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</si>
  <si>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</si>
  <si>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</si>
  <si>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</si>
  <si>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</si>
  <si>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</si>
  <si>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</si>
  <si>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</si>
  <si>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</si>
  <si>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</si>
  <si>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</si>
  <si>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</si>
  <si>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</si>
  <si>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</si>
  <si>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</si>
  <si>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</si>
  <si>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</si>
  <si>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</si>
  <si>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</si>
  <si>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</si>
  <si>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</si>
  <si>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</si>
  <si>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</si>
  <si>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</si>
  <si>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</si>
  <si>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</si>
  <si>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</si>
  <si>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</si>
  <si>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</si>
  <si>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</si>
  <si>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</si>
  <si>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</si>
  <si>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</si>
  <si>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</si>
  <si>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</si>
  <si>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</si>
  <si>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</si>
  <si>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</si>
  <si>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</si>
  <si>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</si>
  <si>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</si>
  <si>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</si>
  <si>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</si>
  <si>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</si>
  <si>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</si>
  <si>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</si>
  <si>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</si>
  <si>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</si>
  <si>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</si>
  <si>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</si>
  <si>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</si>
  <si>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</si>
  <si>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</si>
  <si>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</si>
  <si>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</si>
  <si>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</si>
  <si>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</si>
  <si>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</si>
  <si>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</si>
  <si>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</si>
  <si>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</si>
  <si>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</si>
  <si>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</si>
  <si>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</si>
  <si>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</si>
  <si>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</si>
  <si>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</si>
  <si>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</si>
  <si>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</si>
  <si>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</si>
  <si>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</si>
  <si>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</si>
  <si>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</si>
  <si>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</si>
  <si>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</si>
  <si>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</si>
  <si>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</si>
  <si>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</si>
  <si>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</si>
  <si>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</si>
  <si>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</si>
  <si>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</si>
  <si>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</si>
  <si>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</si>
  <si>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</si>
  <si>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</si>
  <si>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</si>
  <si>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</si>
  <si>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</si>
  <si>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</si>
  <si>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</si>
  <si>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</si>
  <si>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</si>
  <si>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</si>
  <si>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</si>
  <si>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</si>
  <si>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</si>
  <si>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</si>
  <si>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</si>
  <si>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</si>
  <si>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</si>
  <si>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</si>
  <si>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</si>
  <si>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</si>
  <si>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</si>
  <si>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</si>
  <si>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</si>
  <si>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</si>
  <si>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</si>
  <si>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</si>
  <si>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</si>
  <si>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</si>
  <si>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</si>
  <si>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</si>
  <si>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</si>
  <si>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</si>
  <si>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</si>
  <si>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</si>
  <si>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</si>
  <si>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</si>
  <si>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</si>
  <si>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</si>
  <si>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</si>
  <si>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</si>
  <si>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</si>
  <si>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</si>
  <si>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</si>
  <si>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</si>
  <si>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</si>
  <si>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</si>
  <si>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</si>
  <si>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</si>
  <si>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</si>
  <si>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</si>
  <si>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</si>
  <si>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</si>
  <si>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</si>
  <si>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</si>
  <si>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</si>
  <si>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</si>
  <si>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</si>
  <si>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</si>
  <si>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</si>
  <si>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</si>
  <si>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</si>
  <si>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</si>
  <si>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</si>
  <si>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</si>
  <si>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</si>
  <si>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</si>
  <si>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</si>
  <si>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</si>
  <si>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</si>
  <si>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</si>
  <si>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</si>
  <si>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</si>
  <si>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</si>
  <si>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</si>
  <si>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</si>
  <si>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</si>
  <si>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</si>
  <si>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</si>
  <si>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</si>
  <si>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</si>
  <si>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</si>
  <si>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</si>
  <si>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</si>
  <si>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</si>
  <si>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</si>
  <si>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</si>
  <si>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</si>
  <si>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</si>
  <si>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</si>
  <si>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</si>
  <si>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</si>
  <si>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</si>
  <si>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</si>
  <si>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</si>
  <si>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</si>
  <si>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</si>
  <si>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</si>
  <si>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</si>
  <si>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</si>
  <si>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</si>
  <si>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</si>
  <si>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</si>
  <si>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</si>
  <si>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</si>
  <si>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</si>
  <si>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</si>
  <si>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</si>
  <si>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</si>
  <si>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</si>
  <si>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</si>
  <si>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</si>
  <si>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</si>
  <si>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</si>
  <si>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</si>
  <si>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</si>
  <si>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</si>
  <si>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</si>
  <si>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</si>
  <si>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</si>
  <si>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</si>
  <si>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</si>
  <si>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</si>
  <si>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</si>
  <si>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</si>
  <si>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</si>
  <si>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</si>
  <si>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</si>
  <si>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</si>
  <si>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</si>
  <si>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</si>
  <si>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</si>
  <si>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</si>
  <si>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</si>
  <si>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</si>
  <si>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</si>
  <si>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</si>
  <si>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</si>
  <si>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</si>
  <si>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</si>
  <si>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</si>
  <si>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</si>
  <si>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</si>
  <si>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</si>
  <si>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</si>
  <si>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</si>
  <si>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</si>
  <si>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</si>
  <si>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</si>
  <si>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</si>
  <si>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</si>
  <si>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</si>
  <si>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</si>
  <si>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</si>
  <si>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</si>
  <si>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</si>
  <si>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</si>
  <si>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</si>
  <si>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</si>
  <si>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</si>
  <si>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</si>
  <si>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</si>
  <si>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</si>
  <si>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</si>
  <si>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</si>
  <si>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</si>
  <si>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</si>
  <si>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</si>
  <si>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</si>
  <si>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</si>
  <si>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</si>
  <si>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</si>
  <si>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</si>
  <si>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</si>
  <si>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</si>
  <si>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</si>
  <si>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</si>
  <si>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</si>
  <si>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</si>
  <si>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</si>
  <si>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</si>
  <si>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</si>
  <si>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</si>
  <si>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</si>
  <si>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</si>
  <si>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</si>
  <si>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</si>
  <si>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</si>
  <si>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</si>
  <si>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</si>
  <si>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</si>
  <si>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</si>
  <si>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</si>
  <si>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</si>
  <si>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</si>
  <si>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</si>
  <si>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</si>
  <si>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</si>
  <si>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</si>
  <si>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</si>
  <si>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</si>
  <si>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</si>
  <si>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</si>
  <si>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</si>
  <si>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</si>
  <si>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</si>
  <si>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</si>
  <si>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</si>
  <si>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</si>
  <si>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</si>
  <si>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</si>
  <si>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</si>
  <si>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</si>
  <si>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</si>
  <si>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</si>
  <si>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</si>
  <si>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</si>
  <si>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</si>
  <si>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</si>
  <si>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</si>
  <si>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</si>
  <si>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</si>
  <si>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</si>
  <si>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</si>
  <si>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</si>
  <si>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</si>
  <si>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</si>
  <si>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</si>
  <si>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</si>
  <si>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</si>
  <si>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</si>
  <si>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</si>
  <si>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</si>
  <si>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</si>
  <si>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</si>
  <si>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</si>
  <si>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</si>
  <si>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</si>
  <si>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</si>
  <si>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</si>
  <si>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</si>
  <si>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</si>
  <si>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</si>
  <si>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</si>
  <si>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</si>
  <si>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</si>
  <si>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</si>
  <si>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</si>
  <si>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</si>
  <si>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</si>
  <si>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</si>
  <si>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</si>
  <si>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</si>
  <si>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</si>
  <si>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</si>
  <si>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</si>
  <si>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</si>
  <si>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</si>
  <si>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</si>
  <si>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</si>
  <si>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</si>
  <si>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</si>
  <si>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</si>
  <si>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</si>
  <si>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</si>
  <si>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</si>
  <si>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</si>
  <si>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</si>
  <si>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</si>
  <si>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</si>
  <si>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</si>
  <si>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</si>
  <si>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</si>
  <si>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</si>
  <si>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</si>
  <si>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</si>
  <si>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</si>
  <si>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</si>
  <si>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</si>
  <si>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</si>
  <si>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</si>
  <si>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</si>
  <si>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</si>
  <si>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</si>
  <si>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</si>
  <si>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</si>
  <si>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</si>
  <si>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</si>
  <si>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</si>
  <si>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</si>
  <si>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</si>
  <si>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</si>
  <si>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</si>
  <si>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</si>
  <si>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</si>
  <si>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</si>
  <si>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</si>
  <si>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</si>
  <si>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</si>
  <si>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</si>
  <si>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</si>
  <si>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</si>
  <si>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</si>
  <si>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</si>
  <si>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</si>
  <si>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</si>
  <si>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</si>
  <si>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</si>
  <si>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</si>
  <si>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</si>
  <si>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</si>
  <si>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</si>
  <si>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</si>
  <si>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</si>
  <si>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</si>
  <si>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</si>
  <si>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</si>
  <si>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</si>
  <si>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</si>
  <si>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</si>
  <si>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</si>
  <si>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</si>
  <si>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</si>
  <si>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</si>
  <si>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</si>
  <si>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</si>
  <si>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</si>
  <si>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</si>
  <si>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</si>
  <si>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</si>
  <si>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</si>
  <si>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</si>
  <si>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</si>
  <si>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</si>
  <si>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</si>
  <si>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</si>
  <si>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</si>
  <si>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</si>
  <si>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</si>
  <si>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</si>
  <si>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</si>
  <si>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</si>
  <si>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</si>
  <si>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</si>
  <si>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</si>
  <si>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</si>
  <si>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</si>
  <si>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</si>
  <si>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</si>
  <si>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</si>
  <si>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</si>
  <si>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</si>
  <si>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</si>
  <si>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</si>
  <si>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</si>
  <si>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</si>
  <si>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</si>
  <si>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</si>
  <si>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</si>
  <si>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</si>
  <si>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</si>
  <si>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</si>
  <si>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</si>
  <si>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</si>
  <si>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</si>
  <si>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</si>
  <si>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</si>
  <si>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</si>
  <si>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</si>
  <si>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</si>
  <si>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</si>
  <si>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</si>
  <si>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</si>
  <si>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</si>
  <si>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</si>
  <si>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</si>
  <si>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</si>
  <si>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</si>
  <si>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</si>
  <si>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</si>
  <si>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</si>
  <si>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</si>
  <si>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</si>
  <si>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</si>
  <si>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</si>
  <si>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</si>
  <si>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</si>
  <si>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</si>
  <si>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</si>
  <si>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</si>
  <si>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</si>
  <si>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</si>
  <si>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</si>
  <si>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</si>
  <si>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</si>
  <si>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</si>
  <si>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</si>
  <si>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</si>
  <si>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</si>
  <si>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</si>
  <si>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</si>
  <si>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</si>
  <si>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</si>
  <si>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</si>
  <si>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</si>
  <si>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</si>
  <si>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</si>
  <si>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</si>
  <si>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</si>
  <si>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</si>
  <si>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</si>
  <si>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</si>
  <si>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</si>
  <si>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</si>
  <si>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</si>
  <si>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</si>
  <si>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</si>
  <si>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</si>
  <si>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</si>
  <si>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</si>
  <si>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</si>
  <si>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</si>
  <si>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</si>
  <si>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</si>
  <si>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</si>
  <si>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</si>
  <si>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</si>
  <si>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</si>
  <si>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</si>
  <si>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</si>
  <si>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</si>
  <si>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</si>
  <si>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</si>
  <si>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</si>
  <si>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</si>
  <si>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</si>
  <si>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</si>
  <si>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</si>
  <si>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</si>
  <si>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</si>
  <si>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</si>
  <si>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</si>
  <si>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</si>
  <si>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</si>
  <si>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</si>
  <si>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</si>
  <si>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</si>
  <si>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</si>
  <si>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</si>
  <si>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</si>
  <si>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</si>
  <si>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</si>
  <si>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</si>
  <si>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</si>
  <si>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</si>
  <si>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</si>
  <si>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</si>
  <si>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</si>
  <si>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</si>
  <si>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</si>
  <si>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</si>
  <si>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</si>
  <si>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</si>
  <si>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</si>
  <si>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</si>
  <si>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</si>
  <si>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</si>
  <si>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</si>
  <si>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</si>
  <si>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</si>
  <si>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</si>
  <si>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</si>
  <si>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</si>
  <si>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</si>
  <si>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</si>
  <si>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</si>
  <si>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</si>
  <si>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</si>
  <si>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</si>
  <si>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</si>
  <si>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</si>
  <si>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</si>
  <si>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</si>
  <si>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</si>
  <si>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</si>
  <si>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</si>
  <si>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</si>
  <si>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</si>
  <si>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</si>
  <si>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</si>
  <si>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</si>
  <si>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</si>
  <si>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</si>
  <si>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</si>
  <si>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</si>
  <si>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</si>
  <si>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</si>
  <si>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</si>
  <si>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</si>
  <si>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</si>
  <si>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</si>
  <si>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</si>
  <si>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</si>
  <si>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</si>
  <si>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</si>
  <si>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</si>
  <si>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</si>
  <si>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</si>
  <si>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</si>
  <si>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</si>
  <si>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</si>
  <si>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</si>
  <si>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</si>
  <si>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</si>
  <si>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</si>
  <si>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</si>
  <si>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</si>
  <si>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</si>
  <si>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</si>
  <si>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</si>
  <si>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</si>
  <si>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</si>
  <si>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</si>
  <si>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</si>
  <si>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</si>
  <si>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</si>
  <si>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</si>
  <si>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</si>
  <si>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</si>
  <si>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</si>
  <si>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</si>
  <si>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</si>
  <si>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</si>
  <si>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</si>
  <si>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</si>
  <si>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</si>
  <si>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</si>
  <si>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</si>
  <si>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</si>
  <si>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</si>
  <si>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</si>
  <si>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</si>
  <si>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</si>
  <si>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</si>
  <si>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</si>
  <si>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</si>
  <si>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</si>
  <si>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</si>
  <si>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</si>
  <si>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</si>
  <si>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</si>
  <si>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</si>
  <si>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</si>
  <si>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</si>
  <si>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</si>
  <si>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</si>
  <si>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</si>
  <si>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</si>
  <si>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</si>
  <si>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</si>
  <si>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</si>
  <si>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</si>
  <si>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</si>
  <si>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</si>
  <si>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</si>
  <si>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</si>
  <si>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</si>
  <si>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</si>
  <si>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</si>
  <si>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</si>
  <si>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</si>
  <si>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</si>
  <si>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</si>
  <si>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</si>
  <si>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</si>
  <si>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</si>
  <si>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</si>
  <si>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</si>
  <si>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</si>
  <si>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</si>
  <si>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</si>
  <si>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</si>
  <si>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</si>
  <si>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</si>
  <si>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</si>
  <si>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</si>
  <si>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</si>
  <si>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</si>
  <si>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</si>
  <si>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</si>
  <si>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</si>
  <si>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</si>
  <si>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</si>
  <si>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</si>
  <si>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</si>
  <si>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</si>
  <si>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</si>
  <si>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</si>
  <si>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</si>
  <si>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</si>
  <si>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</si>
  <si>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</si>
  <si>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</si>
  <si>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</si>
  <si>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</si>
  <si>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</si>
  <si>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</si>
  <si>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</si>
  <si>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</si>
  <si>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</si>
  <si>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</si>
  <si>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</si>
  <si>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</si>
  <si>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</si>
  <si>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</si>
  <si>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</si>
  <si>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</si>
  <si>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</si>
  <si>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</si>
  <si>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</si>
  <si>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</si>
  <si>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</si>
  <si>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</si>
  <si>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</si>
  <si>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</si>
  <si>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</si>
  <si>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</si>
  <si>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</si>
  <si>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</si>
  <si>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</si>
  <si>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</si>
  <si>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</si>
  <si>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</si>
  <si>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</si>
  <si>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</si>
  <si>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</si>
  <si>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</si>
  <si>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</si>
  <si>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</si>
  <si>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</si>
  <si>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</si>
  <si>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</si>
  <si>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</si>
  <si>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</si>
  <si>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</si>
  <si>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</si>
  <si>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</si>
  <si>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</si>
  <si>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</si>
  <si>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</si>
  <si>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</si>
  <si>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</si>
  <si>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</si>
  <si>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</si>
  <si>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</si>
  <si>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</si>
  <si>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</si>
  <si>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</si>
  <si>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</si>
  <si>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</si>
  <si>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</si>
  <si>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</si>
  <si>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</si>
  <si>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</si>
  <si>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</si>
  <si>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</si>
  <si>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</si>
  <si>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</si>
  <si>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</si>
  <si>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</si>
  <si>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</si>
  <si>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</si>
  <si>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</si>
  <si>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</si>
  <si>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</si>
  <si>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</si>
  <si>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</si>
  <si>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</si>
  <si>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</si>
  <si>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</si>
  <si>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</si>
  <si>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</si>
  <si>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</si>
  <si>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</si>
  <si>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</si>
  <si>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</si>
  <si>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</si>
  <si>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</si>
  <si>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</si>
  <si>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</si>
  <si>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</si>
  <si>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</si>
  <si>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</si>
  <si>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</si>
  <si>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</si>
  <si>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</si>
  <si>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</si>
  <si>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</si>
  <si>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</si>
  <si>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</si>
  <si>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</si>
  <si>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</si>
  <si>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</si>
  <si>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</si>
  <si>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</si>
  <si>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</si>
  <si>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</si>
  <si>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</si>
  <si>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</si>
  <si>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</si>
  <si>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</si>
  <si>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</si>
  <si>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</si>
  <si>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</si>
  <si>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</si>
  <si>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</si>
  <si>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</si>
  <si>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</si>
  <si>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</si>
  <si>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</si>
  <si>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</si>
  <si>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</si>
  <si>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</si>
  <si>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</si>
  <si>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</si>
  <si>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</si>
  <si>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</si>
  <si>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</si>
  <si>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</si>
  <si>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</si>
  <si>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</si>
  <si>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</si>
  <si>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</si>
  <si>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</si>
  <si>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</si>
  <si>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</si>
  <si>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</si>
  <si>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</si>
  <si>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</si>
  <si>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</si>
  <si>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</si>
  <si>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</si>
  <si>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</si>
  <si>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</si>
  <si>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</si>
  <si>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</si>
  <si>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</si>
  <si>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</si>
  <si>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</si>
  <si>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</si>
  <si>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</si>
  <si>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</si>
  <si>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</si>
  <si>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</si>
  <si>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</si>
  <si>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</si>
  <si>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</si>
  <si>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</si>
  <si>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</si>
  <si>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</si>
  <si>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</si>
  <si>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</si>
  <si>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</si>
  <si>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</si>
  <si>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</si>
  <si>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</si>
  <si>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</si>
  <si>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</si>
  <si>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</si>
  <si>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</si>
  <si>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</si>
  <si>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</si>
  <si>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</si>
  <si>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</si>
  <si>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</si>
  <si>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</si>
  <si>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</si>
  <si>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</si>
  <si>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</si>
  <si>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</si>
  <si>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</si>
  <si>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</si>
  <si>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</si>
  <si>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</si>
  <si>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</si>
  <si>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</si>
  <si>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</si>
  <si>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</si>
  <si>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</si>
  <si>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</si>
  <si>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</si>
  <si>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</si>
  <si>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</si>
  <si>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</si>
  <si>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</si>
  <si>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</si>
  <si>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</si>
  <si>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</si>
  <si>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</si>
  <si>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</si>
  <si>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</si>
  <si>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</si>
  <si>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</si>
  <si>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</si>
  <si>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</si>
  <si>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</si>
  <si>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</si>
  <si>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</si>
  <si>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</si>
  <si>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</si>
  <si>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</si>
  <si>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</si>
  <si>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</si>
  <si>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</si>
  <si>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</si>
  <si>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</si>
  <si>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</si>
  <si>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</si>
  <si>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</si>
  <si>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</si>
  <si>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</si>
  <si>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</si>
  <si>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</si>
  <si>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</si>
  <si>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</si>
  <si>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</si>
  <si>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</si>
  <si>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</si>
  <si>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</si>
  <si>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</si>
  <si>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</si>
  <si>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</si>
  <si>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</si>
  <si>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</si>
  <si>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</si>
  <si>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</si>
  <si>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</si>
  <si>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</si>
  <si>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</si>
  <si>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</si>
  <si>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</si>
  <si>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</si>
  <si>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</si>
  <si>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</si>
  <si>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</si>
  <si>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</si>
  <si>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</si>
  <si>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</si>
  <si>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</si>
  <si>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</si>
  <si>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</si>
  <si>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</si>
  <si>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</si>
  <si>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</si>
  <si>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</si>
  <si>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</si>
  <si>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</si>
  <si>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</si>
  <si>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</si>
  <si>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</si>
  <si>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</si>
  <si>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</si>
  <si>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</si>
  <si>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</si>
  <si>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</si>
  <si>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</si>
  <si>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</si>
  <si>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</si>
  <si>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</si>
  <si>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</si>
  <si>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</si>
  <si>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</si>
  <si>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</si>
  <si>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</si>
  <si>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</si>
  <si>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</si>
  <si>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</si>
  <si>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</si>
  <si>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</si>
  <si>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</si>
  <si>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</si>
  <si>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</si>
  <si>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</si>
  <si>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</si>
  <si>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</si>
  <si>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</si>
  <si>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</si>
  <si>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</si>
  <si>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</si>
  <si>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</si>
  <si>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</si>
  <si>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</si>
  <si>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</si>
  <si>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</si>
  <si>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</si>
  <si>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</si>
  <si>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</si>
  <si>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</si>
  <si>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</si>
  <si>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</si>
  <si>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</si>
  <si>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</si>
  <si>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</si>
  <si>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</si>
  <si>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</si>
  <si>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</si>
  <si>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</si>
  <si>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</si>
  <si>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</si>
  <si>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</si>
  <si>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</si>
  <si>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</si>
  <si>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</si>
  <si>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</si>
  <si>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</si>
  <si>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</si>
  <si>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</si>
  <si>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</si>
  <si>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</si>
  <si>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</si>
  <si>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</si>
  <si>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</si>
  <si>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</si>
  <si>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</si>
  <si>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</si>
  <si>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</si>
  <si>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</si>
  <si>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</si>
  <si>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</si>
  <si>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</si>
  <si>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</si>
  <si>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</si>
  <si>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</si>
  <si>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</si>
  <si>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</si>
  <si>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</si>
  <si>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</si>
  <si>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</si>
  <si>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</si>
  <si>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</si>
  <si>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</si>
  <si>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</si>
  <si>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</si>
  <si>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</si>
  <si>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</si>
  <si>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</si>
  <si>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</si>
  <si>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</si>
  <si>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</si>
  <si>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</si>
  <si>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</si>
  <si>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</si>
  <si>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</si>
  <si>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</si>
  <si>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</si>
  <si>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</si>
  <si>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</si>
  <si>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</si>
  <si>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</si>
  <si>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</si>
  <si>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</si>
  <si>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</si>
  <si>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</si>
  <si>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</si>
  <si>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</si>
  <si>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</si>
  <si>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</si>
  <si>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</si>
  <si>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</si>
  <si>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</si>
  <si>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</si>
  <si>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</si>
  <si>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</si>
  <si>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</si>
  <si>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</si>
  <si>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</si>
  <si>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</si>
  <si>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</si>
  <si>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</si>
  <si>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</si>
  <si>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</si>
  <si>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</si>
  <si>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</si>
  <si>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</si>
  <si>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</si>
  <si>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</si>
  <si>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</si>
  <si>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</si>
  <si>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</si>
  <si>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</si>
  <si>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</si>
  <si>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</si>
  <si>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</si>
  <si>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</si>
  <si>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</si>
  <si>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</si>
  <si>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</si>
  <si>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</si>
  <si>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</si>
  <si>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</si>
  <si>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</si>
  <si>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</si>
  <si>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</si>
  <si>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</si>
  <si>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</si>
  <si>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</si>
  <si>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</si>
  <si>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</si>
  <si>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</si>
  <si>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</si>
  <si>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</si>
  <si>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</si>
  <si>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</si>
  <si>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</si>
  <si>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</si>
  <si>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</si>
  <si>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</si>
  <si>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</si>
  <si>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</si>
  <si>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</si>
  <si>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</si>
  <si>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</si>
  <si>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</si>
  <si>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</si>
  <si>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</si>
  <si>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</si>
  <si>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</si>
  <si>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</si>
  <si>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</si>
  <si>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</si>
  <si>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</si>
  <si>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</si>
  <si>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</si>
  <si>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</si>
  <si>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</si>
  <si>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</si>
  <si>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</si>
  <si>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</si>
  <si>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</si>
  <si>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</si>
  <si>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</si>
  <si>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</si>
  <si>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</si>
  <si>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</si>
  <si>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</si>
  <si>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</si>
  <si>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</si>
  <si>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</si>
  <si>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</si>
  <si>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</si>
  <si>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</si>
  <si>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</si>
  <si>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</si>
  <si>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</si>
  <si>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</si>
  <si>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</si>
  <si>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</si>
  <si>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</si>
  <si>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</si>
  <si>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</si>
  <si>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</si>
  <si>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</si>
  <si>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</si>
  <si>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</si>
  <si>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</si>
  <si>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</si>
  <si>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</si>
  <si>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</si>
  <si>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</si>
  <si>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</si>
  <si>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</si>
  <si>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</si>
  <si>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</si>
  <si>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</si>
  <si>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</si>
  <si>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</si>
  <si>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</si>
  <si>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</si>
  <si>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</si>
  <si>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</si>
  <si>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</si>
  <si>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</si>
  <si>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</si>
  <si>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</si>
  <si>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</si>
  <si>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</si>
  <si>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</si>
  <si>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</si>
  <si>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</si>
  <si>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</si>
  <si>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</si>
  <si>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</si>
  <si>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</si>
  <si>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</si>
  <si>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</si>
  <si>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</si>
  <si>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</si>
  <si>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</si>
  <si>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</si>
  <si>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</si>
  <si>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</si>
  <si>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</si>
  <si>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</si>
  <si>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</si>
  <si>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</si>
  <si>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</si>
  <si>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</si>
  <si>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</si>
  <si>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</si>
  <si>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</si>
  <si>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</si>
  <si>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</si>
  <si>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</si>
  <si>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</si>
  <si>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</si>
  <si>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</si>
  <si>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</si>
  <si>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</si>
  <si>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</si>
  <si>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</si>
  <si>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</si>
  <si>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</si>
  <si>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</si>
  <si>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</si>
  <si>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</si>
  <si>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</si>
  <si>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</si>
  <si>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</si>
  <si>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</si>
  <si>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</si>
  <si>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</si>
  <si>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</si>
  <si>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</si>
  <si>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</si>
  <si>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</si>
  <si>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</si>
  <si>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</si>
  <si>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</si>
  <si>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</si>
  <si>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</si>
  <si>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</si>
  <si>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</si>
  <si>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</si>
  <si>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</si>
  <si>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</si>
  <si>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</si>
  <si>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</si>
  <si>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</si>
  <si>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</si>
  <si>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</si>
  <si>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</si>
  <si>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</si>
  <si>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</si>
  <si>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</si>
  <si>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</si>
  <si>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</si>
  <si>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</si>
  <si>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</si>
  <si>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</si>
  <si>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</si>
  <si>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</si>
  <si>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</si>
  <si>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</si>
  <si>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</si>
  <si>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</si>
  <si>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</si>
  <si>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</si>
  <si>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</si>
  <si>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</si>
  <si>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</si>
  <si>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</si>
  <si>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</si>
  <si>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</si>
  <si>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</si>
  <si>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</si>
  <si>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</si>
  <si>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</si>
  <si>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</si>
  <si>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</si>
  <si>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</si>
  <si>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</si>
  <si>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</si>
  <si>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</si>
  <si>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</si>
  <si>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</si>
  <si>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</si>
  <si>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</si>
  <si>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</si>
  <si>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</si>
  <si>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</si>
  <si>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</si>
  <si>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</si>
  <si>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</si>
  <si>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</si>
  <si>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</si>
  <si>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</si>
  <si>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</si>
  <si>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</si>
  <si>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</si>
  <si>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</si>
  <si>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</si>
  <si>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</si>
  <si>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</si>
  <si>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</si>
  <si>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</si>
  <si>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</si>
  <si>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</si>
  <si>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</si>
  <si>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</si>
  <si>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</si>
  <si>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</si>
  <si>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</si>
  <si>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</si>
  <si>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</si>
  <si>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</si>
  <si>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</si>
  <si>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</si>
  <si>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</si>
  <si>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</si>
  <si>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</si>
  <si>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</si>
  <si>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</si>
  <si>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</si>
  <si>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</si>
  <si>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</si>
  <si>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</si>
  <si>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</si>
  <si>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</si>
  <si>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</si>
  <si>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</si>
  <si>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</si>
  <si>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</si>
  <si>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</si>
  <si>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</si>
  <si>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</si>
  <si>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</si>
  <si>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</si>
  <si>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</si>
  <si>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</si>
  <si>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</si>
  <si>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</si>
  <si>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</si>
  <si>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</si>
  <si>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</si>
  <si>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</si>
  <si>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</si>
  <si>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</si>
  <si>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</si>
  <si>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</si>
  <si>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</si>
  <si>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</si>
  <si>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</si>
  <si>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</si>
  <si>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</si>
  <si>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</si>
  <si>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</si>
  <si>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</si>
  <si>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</si>
  <si>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</si>
  <si>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</si>
  <si>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</si>
  <si>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</si>
  <si>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</si>
  <si>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</si>
  <si>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</si>
  <si>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</si>
  <si>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</si>
  <si>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</si>
  <si>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</si>
  <si>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</si>
  <si>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</si>
  <si>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</si>
  <si>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</si>
  <si>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</si>
  <si>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</si>
  <si>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</si>
  <si>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</si>
  <si>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</si>
  <si>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</si>
  <si>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</si>
  <si>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</si>
  <si>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</si>
  <si>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</si>
  <si>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</si>
  <si>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</si>
  <si>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</si>
  <si>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</si>
  <si>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</si>
  <si>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</si>
  <si>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</si>
  <si>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</si>
  <si>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</si>
  <si>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</si>
  <si>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</si>
  <si>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</si>
  <si>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</si>
  <si>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</si>
  <si>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</si>
  <si>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</si>
  <si>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</si>
  <si>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</si>
  <si>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</si>
  <si>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</si>
  <si>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</si>
  <si>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</si>
  <si>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</si>
  <si>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</si>
  <si>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</si>
  <si>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</si>
  <si>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</si>
  <si>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</si>
  <si>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</si>
  <si>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</si>
  <si>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</si>
  <si>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</si>
  <si>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</si>
  <si>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</si>
  <si>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</si>
  <si>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</si>
  <si>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</si>
  <si>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</si>
  <si>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</si>
  <si>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</si>
  <si>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</si>
  <si>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</si>
  <si>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</si>
  <si>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</si>
  <si>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</si>
  <si>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</si>
  <si>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</si>
  <si>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</si>
  <si>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</si>
  <si>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</si>
  <si>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</si>
  <si>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</si>
  <si>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</si>
  <si>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</si>
  <si>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</si>
  <si>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</si>
  <si>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</si>
  <si>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</si>
  <si>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</si>
  <si>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</si>
  <si>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</si>
  <si>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</si>
  <si>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</si>
  <si>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</si>
  <si>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</si>
  <si>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</si>
  <si>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</si>
  <si>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</si>
  <si>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</si>
  <si>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</si>
  <si>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</si>
  <si>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</si>
  <si>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</si>
  <si>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</si>
  <si>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</si>
  <si>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</si>
  <si>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</si>
  <si>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</si>
  <si>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</si>
  <si>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</si>
  <si>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</si>
  <si>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</si>
  <si>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</si>
  <si>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</si>
  <si>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</si>
  <si>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</si>
  <si>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</si>
  <si>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</si>
  <si>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</si>
  <si>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</si>
  <si>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</si>
  <si>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</si>
  <si>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</si>
  <si>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</si>
  <si>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</si>
  <si>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</si>
  <si>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</si>
  <si>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</si>
  <si>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</si>
  <si>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</si>
  <si>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</si>
  <si>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</si>
  <si>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</si>
  <si>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</si>
  <si>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</si>
  <si>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</si>
  <si>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</si>
  <si>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</si>
  <si>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</si>
  <si>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</si>
  <si>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</si>
  <si>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</si>
  <si>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</si>
  <si>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</si>
  <si>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</si>
  <si>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</si>
  <si>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</si>
  <si>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</si>
  <si>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</si>
  <si>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</si>
  <si>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</si>
  <si>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</si>
  <si>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</si>
  <si>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</si>
  <si>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</si>
  <si>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</si>
  <si>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</si>
  <si>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</si>
  <si>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</si>
  <si>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</si>
  <si>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</si>
  <si>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</si>
  <si>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</si>
  <si>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</si>
  <si>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</si>
  <si>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</si>
  <si>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</si>
  <si>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</si>
  <si>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</si>
  <si>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</si>
  <si>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</si>
  <si>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</si>
  <si>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</si>
  <si>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</si>
  <si>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</si>
  <si>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</si>
  <si>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</si>
  <si>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</si>
  <si>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</si>
  <si>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</si>
  <si>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</si>
  <si>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</si>
  <si>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</si>
  <si>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</si>
  <si>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</si>
  <si>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</si>
  <si>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</si>
  <si>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</si>
  <si>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</si>
  <si>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</si>
  <si>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</si>
  <si>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</si>
  <si>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</si>
  <si>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</si>
  <si>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</si>
  <si>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</si>
  <si>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</si>
  <si>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</si>
  <si>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</si>
  <si>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</si>
  <si>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</si>
  <si>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</si>
  <si>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</si>
  <si>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</si>
  <si>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</si>
  <si>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</si>
  <si>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</si>
  <si>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</si>
  <si>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</si>
  <si>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</si>
  <si>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</si>
  <si>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</si>
  <si>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</si>
  <si>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</si>
  <si>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</si>
  <si>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</si>
  <si>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</si>
  <si>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</si>
  <si>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</si>
  <si>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</si>
  <si>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</si>
  <si>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</si>
  <si>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</si>
  <si>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</si>
  <si>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</si>
  <si>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</si>
  <si>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</si>
  <si>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</si>
  <si>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</si>
  <si>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</si>
  <si>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</si>
  <si>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</si>
  <si>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</si>
  <si>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</si>
  <si>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</si>
  <si>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</si>
  <si>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</si>
  <si>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</si>
  <si>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</si>
  <si>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</si>
  <si>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</si>
  <si>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</si>
  <si>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</si>
  <si>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</si>
  <si>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</si>
  <si>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</si>
  <si>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</si>
  <si>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</si>
  <si>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</si>
  <si>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</si>
  <si>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</si>
  <si>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</si>
  <si>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</si>
  <si>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</si>
  <si>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</si>
  <si>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</si>
  <si>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</si>
  <si>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</si>
  <si>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</si>
  <si>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</si>
  <si>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</si>
  <si>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</si>
  <si>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</si>
  <si>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</si>
  <si>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</si>
  <si>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</si>
  <si>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</si>
  <si>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</si>
  <si>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</si>
  <si>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</si>
  <si>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</si>
  <si>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</si>
  <si>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</si>
  <si>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</si>
  <si>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</si>
  <si>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</si>
  <si>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</si>
  <si>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</si>
  <si>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</si>
  <si>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</si>
  <si>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</si>
  <si>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</si>
  <si>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</si>
  <si>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</si>
  <si>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</si>
  <si>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</si>
  <si>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</si>
  <si>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</si>
  <si>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</si>
  <si>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</si>
  <si>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</si>
  <si>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</si>
  <si>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</si>
  <si>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</si>
  <si>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</si>
  <si>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</si>
  <si>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</si>
  <si>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</si>
  <si>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</si>
  <si>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</si>
  <si>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</si>
  <si>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</si>
  <si>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</si>
  <si>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</si>
  <si>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</si>
  <si>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</si>
  <si>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</si>
  <si>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</si>
  <si>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</si>
  <si>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</si>
  <si>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</si>
  <si>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</si>
  <si>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</si>
  <si>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</si>
  <si>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</si>
  <si>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</si>
  <si>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</si>
  <si>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</si>
  <si>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</si>
  <si>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</si>
  <si>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</si>
  <si>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</si>
  <si>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</si>
  <si>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</si>
  <si>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</si>
  <si>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</si>
  <si>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</si>
  <si>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</si>
  <si>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</si>
  <si>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</si>
  <si>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</si>
  <si>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</si>
  <si>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</si>
  <si>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</si>
  <si>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</si>
  <si>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</si>
  <si>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</si>
  <si>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</si>
  <si>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</si>
  <si>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</si>
  <si>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</si>
  <si>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</si>
  <si>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</si>
  <si>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</si>
  <si>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</si>
  <si>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</si>
  <si>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</si>
  <si>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</si>
  <si>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</si>
  <si>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</si>
  <si>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</si>
  <si>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</si>
  <si>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</si>
  <si>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</si>
  <si>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</si>
  <si>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</si>
  <si>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</si>
  <si>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</si>
  <si>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</si>
  <si>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</si>
  <si>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</si>
  <si>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</si>
  <si>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</si>
  <si>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</si>
  <si>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</si>
  <si>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</si>
  <si>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</si>
  <si>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</si>
  <si>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</si>
  <si>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</si>
  <si>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</si>
  <si>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</si>
  <si>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</si>
  <si>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</si>
  <si>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</si>
  <si>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</si>
  <si>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</si>
  <si>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</si>
  <si>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</si>
  <si>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</si>
  <si>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</si>
  <si>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</si>
  <si>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</si>
  <si>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</si>
  <si>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</si>
  <si>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</si>
  <si>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</si>
  <si>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</si>
  <si>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</si>
  <si>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</si>
  <si>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</si>
  <si>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</si>
  <si>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</si>
  <si>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</si>
  <si>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</si>
  <si>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</si>
  <si>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</si>
  <si>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</si>
  <si>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</si>
  <si>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</si>
  <si>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</si>
  <si>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</si>
  <si>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</si>
  <si>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</si>
  <si>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</si>
  <si>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</si>
  <si>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</si>
  <si>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</si>
  <si>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</si>
  <si>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</si>
  <si>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</si>
  <si>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</si>
  <si>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</si>
  <si>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</si>
  <si>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</si>
  <si>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</si>
  <si>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</si>
  <si>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</si>
  <si>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</si>
  <si>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</si>
  <si>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</si>
  <si>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</si>
  <si>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</si>
  <si>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</si>
  <si>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</si>
  <si>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</si>
  <si>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</si>
  <si>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</si>
  <si>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</si>
  <si>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</si>
  <si>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</si>
  <si>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</si>
  <si>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</si>
  <si>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</si>
  <si>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</si>
  <si>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</si>
  <si>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</si>
  <si>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</si>
  <si>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</si>
  <si>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</si>
  <si>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</si>
  <si>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</si>
  <si>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</si>
  <si>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</si>
  <si>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</si>
  <si>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</si>
  <si>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</si>
  <si>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</si>
  <si>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</si>
  <si>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</si>
  <si>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</si>
  <si>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</si>
  <si>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</si>
  <si>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</si>
  <si>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</si>
  <si>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</si>
  <si>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</si>
  <si>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</si>
  <si>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</si>
  <si>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</si>
  <si>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</si>
  <si>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</si>
  <si>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</si>
  <si>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</si>
  <si>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</si>
  <si>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</si>
  <si>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</si>
  <si>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</si>
  <si>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</si>
  <si>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</si>
  <si>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</si>
  <si>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</si>
  <si>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</si>
  <si>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</si>
  <si>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</si>
  <si>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</si>
  <si>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</si>
  <si>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</si>
  <si>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</si>
  <si>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</si>
  <si>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</si>
  <si>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</si>
  <si>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</si>
  <si>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</si>
  <si>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</si>
  <si>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</si>
  <si>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</si>
  <si>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</si>
  <si>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</si>
  <si>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</si>
  <si>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</si>
  <si>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</si>
  <si>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</si>
  <si>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</si>
  <si>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</si>
  <si>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</si>
  <si>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</si>
  <si>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</si>
  <si>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</si>
  <si>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</si>
  <si>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</si>
  <si>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</si>
  <si>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</si>
  <si>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</si>
  <si>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</si>
  <si>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</si>
  <si>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</si>
  <si>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</si>
  <si>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</si>
  <si>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</si>
  <si>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</si>
  <si>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</si>
  <si>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</si>
  <si>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</si>
  <si>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</si>
  <si>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</si>
  <si>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</si>
  <si>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</si>
  <si>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</si>
  <si>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</si>
  <si>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</si>
  <si>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</si>
  <si>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</si>
  <si>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</si>
  <si>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</si>
  <si>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</si>
  <si>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</si>
  <si>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</si>
  <si>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</si>
  <si>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</si>
  <si>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</si>
  <si>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</si>
  <si>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</si>
  <si>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</si>
  <si>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</si>
  <si>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</si>
  <si>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</si>
  <si>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</si>
  <si>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</si>
  <si>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</si>
  <si>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</si>
  <si>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</si>
  <si>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</si>
  <si>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</si>
  <si>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</si>
  <si>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</si>
  <si>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</si>
  <si>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</si>
  <si>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</si>
  <si>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</si>
  <si>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</si>
  <si>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</si>
  <si>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</si>
  <si>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</si>
  <si>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</si>
  <si>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</si>
  <si>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</si>
  <si>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</si>
  <si>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</si>
  <si>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</si>
  <si>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</si>
  <si>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</si>
  <si>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</si>
  <si>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</si>
  <si>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</si>
  <si>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</si>
  <si>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</si>
  <si>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</si>
  <si>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</si>
  <si>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</si>
  <si>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</si>
  <si>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</si>
  <si>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</si>
  <si>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</si>
  <si>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</si>
  <si>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</si>
  <si>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</si>
  <si>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</si>
  <si>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</si>
  <si>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</si>
  <si>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</si>
  <si>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</si>
  <si>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</si>
  <si>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</si>
  <si>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</si>
  <si>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</si>
  <si>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</si>
  <si>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</si>
  <si>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</si>
  <si>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</si>
  <si>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</si>
  <si>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</si>
  <si>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</si>
  <si>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</si>
  <si>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</si>
  <si>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</si>
  <si>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</si>
  <si>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</si>
  <si>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</si>
  <si>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</si>
  <si>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</si>
  <si>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</si>
  <si>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</si>
  <si>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</si>
  <si>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</si>
  <si>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</si>
  <si>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</si>
  <si>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</si>
  <si>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</si>
  <si>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</si>
  <si>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</si>
  <si>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</si>
  <si>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</si>
  <si>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</si>
  <si>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</si>
  <si>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</si>
  <si>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</si>
  <si>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</si>
  <si>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</si>
  <si>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</si>
  <si>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</si>
  <si>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</si>
  <si>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</si>
  <si>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</si>
  <si>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</si>
  <si>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</si>
  <si>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</si>
  <si>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</si>
  <si>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</si>
  <si>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</si>
  <si>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</si>
  <si>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</si>
  <si>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</si>
  <si>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</si>
  <si>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</si>
  <si>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</si>
  <si>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</si>
  <si>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</si>
  <si>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</si>
  <si>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</si>
  <si>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</si>
  <si>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</si>
  <si>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</si>
  <si>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</si>
  <si>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</si>
  <si>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</si>
  <si>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</si>
  <si>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</si>
  <si>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</si>
  <si>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</si>
  <si>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</si>
  <si>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</si>
  <si>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</si>
  <si>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</si>
  <si>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</si>
  <si>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</si>
  <si>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</si>
  <si>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</si>
  <si>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</si>
  <si>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</si>
  <si>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</si>
  <si>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</si>
  <si>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</si>
  <si>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</si>
  <si>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</si>
  <si>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</si>
  <si>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</si>
  <si>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</si>
  <si>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</si>
  <si>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</si>
  <si>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</si>
  <si>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</si>
  <si>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</si>
  <si>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</si>
  <si>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</si>
  <si>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</si>
  <si>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</si>
  <si>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</si>
  <si>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</si>
  <si>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</si>
  <si>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</si>
  <si>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</si>
  <si>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</si>
  <si>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</si>
  <si>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</si>
  <si>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</si>
  <si>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</si>
  <si>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</si>
  <si>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</si>
  <si>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</si>
  <si>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</si>
  <si>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</si>
  <si>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</si>
  <si>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</si>
  <si>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</si>
  <si>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</si>
  <si>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</si>
  <si>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</si>
  <si>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</si>
  <si>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</si>
  <si>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</si>
  <si>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</si>
  <si>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</si>
  <si>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</si>
  <si>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</si>
  <si>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</si>
  <si>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</si>
  <si>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</si>
  <si>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</si>
  <si>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</si>
  <si>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</si>
  <si>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</si>
  <si>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</si>
  <si>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</si>
  <si>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</si>
  <si>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</si>
  <si>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</si>
  <si>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</si>
  <si>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</si>
  <si>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</si>
  <si>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</si>
  <si>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</si>
  <si>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</si>
  <si>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</si>
  <si>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</si>
  <si>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</si>
  <si>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</si>
  <si>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</si>
  <si>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</si>
  <si>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</si>
  <si>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</si>
  <si>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</si>
  <si>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</si>
  <si>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</si>
  <si>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</si>
  <si>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</si>
  <si>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</si>
  <si>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</si>
  <si>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</si>
  <si>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</si>
  <si>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</si>
  <si>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</si>
  <si>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</si>
  <si>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</si>
  <si>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</si>
  <si>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</si>
  <si>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</si>
  <si>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</si>
  <si>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</si>
  <si>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</si>
  <si>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</si>
  <si>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</si>
  <si>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</si>
  <si>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</si>
  <si>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</si>
  <si>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</si>
  <si>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</si>
  <si>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</si>
  <si>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</si>
  <si>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</si>
  <si>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</si>
  <si>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</si>
  <si>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</si>
  <si>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</si>
  <si>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</si>
  <si>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</si>
  <si>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</si>
  <si>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</si>
  <si>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</si>
  <si>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</si>
  <si>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</si>
  <si>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</si>
  <si>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</si>
  <si>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</si>
  <si>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</si>
  <si>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</si>
  <si>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</si>
  <si>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</si>
  <si>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</si>
  <si>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</si>
  <si>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</si>
  <si>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</si>
  <si>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</si>
  <si>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</si>
  <si>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</si>
  <si>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</si>
  <si>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</si>
  <si>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</si>
  <si>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</si>
  <si>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</si>
  <si>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</si>
  <si>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</si>
  <si>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</si>
  <si>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</si>
  <si>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</si>
  <si>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</si>
  <si>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</si>
  <si>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</si>
  <si>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</si>
  <si>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</si>
  <si>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</si>
  <si>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</si>
  <si>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</si>
  <si>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</si>
  <si>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</si>
  <si>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</si>
  <si>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</si>
  <si>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</si>
  <si>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</si>
  <si>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</si>
  <si>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</si>
  <si>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</si>
  <si>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</si>
  <si>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</si>
  <si>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</si>
  <si>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</si>
  <si>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</si>
  <si>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</si>
  <si>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</si>
  <si>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</si>
  <si>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</si>
  <si>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</si>
  <si>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</si>
  <si>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</si>
  <si>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</si>
  <si>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</si>
  <si>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</si>
  <si>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</si>
  <si>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</si>
  <si>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</si>
  <si>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</si>
  <si>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</si>
  <si>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</si>
  <si>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</si>
  <si>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</si>
  <si>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</si>
  <si>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</si>
  <si>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</si>
  <si>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</si>
  <si>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</si>
  <si>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</si>
  <si>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</si>
  <si>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</si>
  <si>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</si>
  <si>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</si>
  <si>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</si>
  <si>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</si>
  <si>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</si>
  <si>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</si>
  <si>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</si>
  <si>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</si>
  <si>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</si>
  <si>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</si>
  <si>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</si>
  <si>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</si>
  <si>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</si>
  <si>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</si>
  <si>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</si>
  <si>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</si>
  <si>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</si>
  <si>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</si>
  <si>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</si>
  <si>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</si>
  <si>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</si>
  <si>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</si>
  <si>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</si>
  <si>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</si>
  <si>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</si>
  <si>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</si>
  <si>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</si>
  <si>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</si>
  <si>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</si>
  <si>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</si>
  <si>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</si>
  <si>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</si>
  <si>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</si>
  <si>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</si>
  <si>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</si>
  <si>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</si>
  <si>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</si>
  <si>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</si>
  <si>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</si>
  <si>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</si>
  <si>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</si>
  <si>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</si>
  <si>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</si>
  <si>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</si>
  <si>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</si>
  <si>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</si>
  <si>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</si>
  <si>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</si>
  <si>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</si>
  <si>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</si>
  <si>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</si>
  <si>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</si>
  <si>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</si>
  <si>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</si>
  <si>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</si>
  <si>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</si>
  <si>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</si>
  <si>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</si>
  <si>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</si>
  <si>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</si>
  <si>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</si>
  <si>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</si>
  <si>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</si>
  <si>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</si>
  <si>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</si>
  <si>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</si>
  <si>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</si>
  <si>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</si>
  <si>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</si>
  <si>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</si>
  <si>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</si>
  <si>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</si>
  <si>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</si>
  <si>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</si>
  <si>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</si>
  <si>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</si>
  <si>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</si>
  <si>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</si>
  <si>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</si>
  <si>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</si>
  <si>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</si>
  <si>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</si>
  <si>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</si>
  <si>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</si>
  <si>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</si>
  <si>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</si>
  <si>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</si>
  <si>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</si>
  <si>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</si>
  <si>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</si>
  <si>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</si>
  <si>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</si>
  <si>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</si>
  <si>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</si>
  <si>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</si>
  <si>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</si>
  <si>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</si>
  <si>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</si>
  <si>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</si>
  <si>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</si>
  <si>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</si>
  <si>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</si>
  <si>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</si>
  <si>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</si>
  <si>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</si>
  <si>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</si>
  <si>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</si>
  <si>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</si>
  <si>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</si>
  <si>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</si>
  <si>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</si>
  <si>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</si>
  <si>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</si>
  <si>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</si>
  <si>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</si>
  <si>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</si>
  <si>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</si>
  <si>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</si>
  <si>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</si>
  <si>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</si>
  <si>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</si>
  <si>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</si>
  <si>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</si>
  <si>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</si>
  <si>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</si>
  <si>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</si>
  <si>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</si>
  <si>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</si>
  <si>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</si>
  <si>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</si>
  <si>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</si>
  <si>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</si>
  <si>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</si>
  <si>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</si>
  <si>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</si>
  <si>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</si>
  <si>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</si>
  <si>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</si>
  <si>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</si>
  <si>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</si>
  <si>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</si>
  <si>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</si>
  <si>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</si>
  <si>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</si>
  <si>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</si>
  <si>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</si>
  <si>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</si>
  <si>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</si>
  <si>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</si>
  <si>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</si>
  <si>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</si>
  <si>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</si>
  <si>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</si>
  <si>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</si>
  <si>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</si>
  <si>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</si>
  <si>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</si>
  <si>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</si>
  <si>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</si>
  <si>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</si>
  <si>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</si>
  <si>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</si>
  <si>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</si>
  <si>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</si>
  <si>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</si>
  <si>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</si>
  <si>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</si>
  <si>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</si>
  <si>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</si>
  <si>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</si>
  <si>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</si>
  <si>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</si>
  <si>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</si>
  <si>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</si>
  <si>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</si>
  <si>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</si>
  <si>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</si>
  <si>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</si>
  <si>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</si>
  <si>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</si>
  <si>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</si>
  <si>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</si>
  <si>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</si>
  <si>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</si>
  <si>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</si>
  <si>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</si>
  <si>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</si>
  <si>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</si>
  <si>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</si>
  <si>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</si>
  <si>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</si>
  <si>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</si>
  <si>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</si>
  <si>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</si>
  <si>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</si>
  <si>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</si>
  <si>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</si>
  <si>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</si>
  <si>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</si>
  <si>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</si>
  <si>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</si>
  <si>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</si>
  <si>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</si>
  <si>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</si>
  <si>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</si>
  <si>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</si>
  <si>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</si>
  <si>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</si>
  <si>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</si>
  <si>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</si>
  <si>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</si>
  <si>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</si>
  <si>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</si>
  <si>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</si>
  <si>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</si>
  <si>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</si>
  <si>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</si>
  <si>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</si>
  <si>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</si>
  <si>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</si>
  <si>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</si>
  <si>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</si>
  <si>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</si>
  <si>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</si>
  <si>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</si>
  <si>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</si>
  <si>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</si>
  <si>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</si>
  <si>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</si>
  <si>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</si>
  <si>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</si>
  <si>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</si>
  <si>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</si>
  <si>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</si>
  <si>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</si>
  <si>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</si>
  <si>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</si>
  <si>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</si>
  <si>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</si>
  <si>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</si>
  <si>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</si>
  <si>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</si>
  <si>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</si>
  <si>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</si>
  <si>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</si>
  <si>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</si>
  <si>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</si>
  <si>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</si>
  <si>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</si>
  <si>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</si>
  <si>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</si>
  <si>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</si>
  <si>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</si>
  <si>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</si>
  <si>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</si>
  <si>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</si>
  <si>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</si>
  <si>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</si>
  <si>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</si>
  <si>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</si>
  <si>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</si>
  <si>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</si>
  <si>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</si>
  <si>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</si>
  <si>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</si>
  <si>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</si>
  <si>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</si>
  <si>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</si>
  <si>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</si>
  <si>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</si>
  <si>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</si>
  <si>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</si>
  <si>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</si>
  <si>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</si>
  <si>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</si>
  <si>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</si>
  <si>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</si>
  <si>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</si>
  <si>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</si>
  <si>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</si>
  <si>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</si>
  <si>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</si>
  <si>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</si>
  <si>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</si>
  <si>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</si>
  <si>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</si>
  <si>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</si>
  <si>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</si>
  <si>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</si>
  <si>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</si>
  <si>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</si>
  <si>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</si>
  <si>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</si>
  <si>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</si>
  <si>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</si>
  <si>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</si>
  <si>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</si>
  <si>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</si>
  <si>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</si>
  <si>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</si>
  <si>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</si>
  <si>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</si>
  <si>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</si>
  <si>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</si>
  <si>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</si>
  <si>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</si>
  <si>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</si>
  <si>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</si>
  <si>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</si>
  <si>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</si>
  <si>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</si>
  <si>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</si>
  <si>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</si>
  <si>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</si>
  <si>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</si>
  <si>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</si>
  <si>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</si>
  <si>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</si>
  <si>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</si>
  <si>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</si>
  <si>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</si>
  <si>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</si>
  <si>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</si>
  <si>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</si>
  <si>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</si>
  <si>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</si>
  <si>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</si>
  <si>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</si>
  <si>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</si>
  <si>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</si>
  <si>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</si>
  <si>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</si>
  <si>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</si>
  <si>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</si>
  <si>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</si>
  <si>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</si>
  <si>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</si>
  <si>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</si>
  <si>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</si>
  <si>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</si>
  <si>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</si>
  <si>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</si>
  <si>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</si>
  <si>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</si>
  <si>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</si>
  <si>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</si>
  <si>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</si>
  <si>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</si>
  <si>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</si>
  <si>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</si>
  <si>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</si>
  <si>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</si>
  <si>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</si>
  <si>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</si>
  <si>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</si>
  <si>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</si>
  <si>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</si>
  <si>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</si>
  <si>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</si>
  <si>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</si>
  <si>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</si>
  <si>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</si>
  <si>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</si>
  <si>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</si>
  <si>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</si>
  <si>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</si>
  <si>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</si>
  <si>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</si>
  <si>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</si>
  <si>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</si>
  <si>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</si>
  <si>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</si>
  <si>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</si>
  <si>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</si>
  <si>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</si>
  <si>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</si>
  <si>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</si>
  <si>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</si>
  <si>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</si>
  <si>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</si>
  <si>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</si>
  <si>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</si>
  <si>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</si>
  <si>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</si>
  <si>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</si>
  <si>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</si>
  <si>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</si>
  <si>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</si>
  <si>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</si>
  <si>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</si>
  <si>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</si>
  <si>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</si>
  <si>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</si>
  <si>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</si>
  <si>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</si>
  <si>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</si>
  <si>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</si>
  <si>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</si>
  <si>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</si>
  <si>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</si>
  <si>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</si>
  <si>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</si>
  <si>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</si>
  <si>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</si>
  <si>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</si>
  <si>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</si>
  <si>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</si>
  <si>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</si>
  <si>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</si>
  <si>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</si>
  <si>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</si>
  <si>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</si>
  <si>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</si>
  <si>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</si>
  <si>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</si>
  <si>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</si>
  <si>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</si>
  <si>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</si>
  <si>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</si>
  <si>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</si>
  <si>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</si>
  <si>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</si>
  <si>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</si>
  <si>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</si>
  <si>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</si>
  <si>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</si>
  <si>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</si>
  <si>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</si>
  <si>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</si>
  <si>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</si>
  <si>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</si>
  <si>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</si>
  <si>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</si>
  <si>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</si>
  <si>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</si>
  <si>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</si>
  <si>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</si>
  <si>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</si>
  <si>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</si>
  <si>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</si>
  <si>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</si>
  <si>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</si>
  <si>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</si>
  <si>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</si>
  <si>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</si>
  <si>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</si>
  <si>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</si>
  <si>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</si>
  <si>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</si>
  <si>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</si>
  <si>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</si>
  <si>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</si>
  <si>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</si>
  <si>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</si>
  <si>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</si>
  <si>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</si>
  <si>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</si>
  <si>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</si>
  <si>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</si>
  <si>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</si>
  <si>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</si>
  <si>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</si>
  <si>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</si>
  <si>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</si>
  <si>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</si>
  <si>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</si>
  <si>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</si>
  <si>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</si>
  <si>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</si>
  <si>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</si>
  <si>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</si>
  <si>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</si>
  <si>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</si>
  <si>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</si>
  <si>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</si>
  <si>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</si>
  <si>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</si>
  <si>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</si>
  <si>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</si>
  <si>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</si>
  <si>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</si>
  <si>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</si>
  <si>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</si>
  <si>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</si>
  <si>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</si>
  <si>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</si>
  <si>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</si>
  <si>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</si>
  <si>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</si>
  <si>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</si>
  <si>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</si>
  <si>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</si>
  <si>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</si>
  <si>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</si>
  <si>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</si>
  <si>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</si>
  <si>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</si>
  <si>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</si>
  <si>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</si>
  <si>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</si>
  <si>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</si>
  <si>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</si>
  <si>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</si>
  <si>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</si>
  <si>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</si>
  <si>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</si>
  <si>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</si>
  <si>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</si>
  <si>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</si>
  <si>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</si>
  <si>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</si>
  <si>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</si>
  <si>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</si>
  <si>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</si>
  <si>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</si>
  <si>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</si>
  <si>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</si>
  <si>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</si>
  <si>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</si>
  <si>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</si>
  <si>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</si>
  <si>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</si>
  <si>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</si>
  <si>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</si>
  <si>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</si>
  <si>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</si>
  <si>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</si>
  <si>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</si>
  <si>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</si>
  <si>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</si>
  <si>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</si>
  <si>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</si>
  <si>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</si>
  <si>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</si>
  <si>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</si>
  <si>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</si>
  <si>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</si>
  <si>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</si>
  <si>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</si>
  <si>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</si>
  <si>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</si>
  <si>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</si>
  <si>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</si>
  <si>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</si>
  <si>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</si>
  <si>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</si>
  <si>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</si>
  <si>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</si>
  <si>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</si>
  <si>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</si>
  <si>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</si>
  <si>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</si>
  <si>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</si>
  <si>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</si>
  <si>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</si>
  <si>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</si>
  <si>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</si>
  <si>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</si>
  <si>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</si>
  <si>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</si>
  <si>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</si>
  <si>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</si>
  <si>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</si>
  <si>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</si>
  <si>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</si>
  <si>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</si>
  <si>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</si>
  <si>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</si>
  <si>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</si>
  <si>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</si>
  <si>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</si>
  <si>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</si>
  <si>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</si>
  <si>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</si>
  <si>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</si>
  <si>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</si>
  <si>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</si>
  <si>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</si>
  <si>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</si>
  <si>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</si>
  <si>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</si>
  <si>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</si>
  <si>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</si>
  <si>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</si>
  <si>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</si>
  <si>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</si>
  <si>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</si>
  <si>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</si>
  <si>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</si>
  <si>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</si>
  <si>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</si>
  <si>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</si>
  <si>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</si>
  <si>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</si>
  <si>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</si>
  <si>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</si>
  <si>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</si>
  <si>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</si>
  <si>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</si>
  <si>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</si>
  <si>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</si>
  <si>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</si>
  <si>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</si>
  <si>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</si>
  <si>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</si>
  <si>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</si>
  <si>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</si>
  <si>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</si>
  <si>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</si>
  <si>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</si>
  <si>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</si>
  <si>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</si>
  <si>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</si>
  <si>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</si>
  <si>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</si>
  <si>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</si>
  <si>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</si>
  <si>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</si>
  <si>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</si>
  <si>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</si>
  <si>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</si>
  <si>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</si>
  <si>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</si>
  <si>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</si>
  <si>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</si>
  <si>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</si>
  <si>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</si>
  <si>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</si>
  <si>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</si>
  <si>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</si>
  <si>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</si>
  <si>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</si>
  <si>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</si>
  <si>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</si>
  <si>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</si>
  <si>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</si>
  <si>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</si>
  <si>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</si>
  <si>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</si>
  <si>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</si>
  <si>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</si>
  <si>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</si>
  <si>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</si>
  <si>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</si>
  <si>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</si>
  <si>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</si>
  <si>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</si>
  <si>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</si>
  <si>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</si>
  <si>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</si>
  <si>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</si>
  <si>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</si>
  <si>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</si>
  <si>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</si>
  <si>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</si>
  <si>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</si>
  <si>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</si>
  <si>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</si>
  <si>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</si>
  <si>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</si>
  <si>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</si>
  <si>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</si>
  <si>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</si>
  <si>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</si>
  <si>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</si>
  <si>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</si>
  <si>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</si>
  <si>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</si>
  <si>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</si>
  <si>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</si>
  <si>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</si>
  <si>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</si>
  <si>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</si>
  <si>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</si>
  <si>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</si>
  <si>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</si>
  <si>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</si>
  <si>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</si>
  <si>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</si>
  <si>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</si>
  <si>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</si>
  <si>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</si>
  <si>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</si>
  <si>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</si>
  <si>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</si>
  <si>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</si>
  <si>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</si>
  <si>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</si>
  <si>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</si>
  <si>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</si>
  <si>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</si>
  <si>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</si>
  <si>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</si>
  <si>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</si>
  <si>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</si>
  <si>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</si>
  <si>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</si>
  <si>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</si>
  <si>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</si>
  <si>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</si>
  <si>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</si>
  <si>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</si>
  <si>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</si>
  <si>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</si>
  <si>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</si>
  <si>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</si>
  <si>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</si>
  <si>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</si>
  <si>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</si>
  <si>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</si>
  <si>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</si>
  <si>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</si>
  <si>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</si>
  <si>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</si>
  <si>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</si>
  <si>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</si>
  <si>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</si>
  <si>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</si>
  <si>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</si>
  <si>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</si>
  <si>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</si>
  <si>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</si>
  <si>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</si>
  <si>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</si>
  <si>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</si>
  <si>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</si>
  <si>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</si>
  <si>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</si>
  <si>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</si>
  <si>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</si>
  <si>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</si>
  <si>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</si>
  <si>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</si>
  <si>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</si>
  <si>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</si>
  <si>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</si>
  <si>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</si>
  <si>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</si>
  <si>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</si>
  <si>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</si>
  <si>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</si>
  <si>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</si>
  <si>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</si>
  <si>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</si>
  <si>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</si>
  <si>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</si>
  <si>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</si>
  <si>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</si>
  <si>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</si>
  <si>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</si>
  <si>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</si>
  <si>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</si>
  <si>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</si>
  <si>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</si>
  <si>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</si>
  <si>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</si>
  <si>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</si>
  <si>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</si>
  <si>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</si>
  <si>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</si>
  <si>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</si>
  <si>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</si>
  <si>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</si>
  <si>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</si>
  <si>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</si>
  <si>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</si>
  <si>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</si>
  <si>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</si>
  <si>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</si>
  <si>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</si>
  <si>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</si>
  <si>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</si>
  <si>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</si>
  <si>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</si>
  <si>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</si>
  <si>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</si>
  <si>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</si>
  <si>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</si>
  <si>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</si>
  <si>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</si>
  <si>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</si>
  <si>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</si>
  <si>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</si>
  <si>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</si>
  <si>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</si>
  <si>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</si>
  <si>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</si>
  <si>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</si>
  <si>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</si>
  <si>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</si>
  <si>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</si>
  <si>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</si>
  <si>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</si>
  <si>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</si>
  <si>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</si>
  <si>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</si>
  <si>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</si>
  <si>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</si>
  <si>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</si>
  <si>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</si>
  <si>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</si>
  <si>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</si>
  <si>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</si>
  <si>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</si>
  <si>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</si>
  <si>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</si>
  <si>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</si>
  <si>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</si>
  <si>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</si>
  <si>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</si>
  <si>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</si>
  <si>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</si>
  <si>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</si>
  <si>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</si>
  <si>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</si>
  <si>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</si>
  <si>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</si>
  <si>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</si>
  <si>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</si>
  <si>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</si>
  <si>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</si>
  <si>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</si>
  <si>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</si>
  <si>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</si>
  <si>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</si>
  <si>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</si>
  <si>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</si>
  <si>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</si>
  <si>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</si>
  <si>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</si>
  <si>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</si>
  <si>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</si>
  <si>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</si>
  <si>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</si>
  <si>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</si>
  <si>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</si>
  <si>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</si>
  <si>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</si>
  <si>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</si>
  <si>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</si>
  <si>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</si>
  <si>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</si>
  <si>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</si>
  <si>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</si>
  <si>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</si>
  <si>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</si>
  <si>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</si>
  <si>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</si>
  <si>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</si>
  <si>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</si>
  <si>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</si>
  <si>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</si>
  <si>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</si>
  <si>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</si>
  <si>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</si>
  <si>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</si>
  <si>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</si>
  <si>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</si>
  <si>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</si>
  <si>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</si>
  <si>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</si>
  <si>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</si>
  <si>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</si>
  <si>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</si>
  <si>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</si>
  <si>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</si>
  <si>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</si>
  <si>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</si>
  <si>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</si>
  <si>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</si>
  <si>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</si>
  <si>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</si>
  <si>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</si>
  <si>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</si>
  <si>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</si>
  <si>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</si>
  <si>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</si>
  <si>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</si>
  <si>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</si>
  <si>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</si>
  <si>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</si>
  <si>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</si>
  <si>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</si>
  <si>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</si>
  <si>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</si>
  <si>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</si>
  <si>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</si>
  <si>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</si>
  <si>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</si>
  <si>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</si>
  <si>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</si>
  <si>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</si>
  <si>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</si>
  <si>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</si>
  <si>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</si>
  <si>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</si>
  <si>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</si>
  <si>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</si>
  <si>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</si>
  <si>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</si>
  <si>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</si>
  <si>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</si>
  <si>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</si>
  <si>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</si>
  <si>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</si>
  <si>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</si>
  <si>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</si>
  <si>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</si>
  <si>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</si>
  <si>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</si>
  <si>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</si>
  <si>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</si>
  <si>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</si>
  <si>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</si>
  <si>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</si>
  <si>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</si>
  <si>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</si>
  <si>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</si>
  <si>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</si>
  <si>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</si>
  <si>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</si>
  <si>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</si>
  <si>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</si>
  <si>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</si>
  <si>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</si>
  <si>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</si>
  <si>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</si>
  <si>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</si>
  <si>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</si>
  <si>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</si>
  <si>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</si>
  <si>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</si>
  <si>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</si>
  <si>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</si>
  <si>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</si>
  <si>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</si>
  <si>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</si>
  <si>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</si>
  <si>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</si>
  <si>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</si>
  <si>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</si>
  <si>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</si>
  <si>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</si>
  <si>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</si>
  <si>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</si>
  <si>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</si>
  <si>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</si>
  <si>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</si>
  <si>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</si>
  <si>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</si>
  <si>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</si>
  <si>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</si>
  <si>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</si>
  <si>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</si>
  <si>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</si>
  <si>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</si>
  <si>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</si>
  <si>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</si>
  <si>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</si>
  <si>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</si>
  <si>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</si>
  <si>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</si>
  <si>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</si>
  <si>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</si>
  <si>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</si>
  <si>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</si>
  <si>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</si>
  <si>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</si>
  <si>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</si>
  <si>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</si>
  <si>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</si>
  <si>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</si>
  <si>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</si>
  <si>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</si>
  <si>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</si>
  <si>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</si>
  <si>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</si>
  <si>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</si>
  <si>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</si>
  <si>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</si>
  <si>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</si>
  <si>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</si>
  <si>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</si>
  <si>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</si>
  <si>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</si>
  <si>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</si>
  <si>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</si>
  <si>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</si>
  <si>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</si>
  <si>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</si>
  <si>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</si>
  <si>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</si>
  <si>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</si>
  <si>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</si>
  <si>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</si>
  <si>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</si>
  <si>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</si>
  <si>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</si>
  <si>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</si>
  <si>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</si>
  <si>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</si>
  <si>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</si>
  <si>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</si>
  <si>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</si>
  <si>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</si>
  <si>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</si>
  <si>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</si>
  <si>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</si>
  <si>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</si>
  <si>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</si>
  <si>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</si>
  <si>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</si>
  <si>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</si>
  <si>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</si>
  <si>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</si>
  <si>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</si>
  <si>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</si>
  <si>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</si>
  <si>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</si>
  <si>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</si>
  <si>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</si>
  <si>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</si>
  <si>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</si>
  <si>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</si>
  <si>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</si>
  <si>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</si>
  <si>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</si>
  <si>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</si>
  <si>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</si>
  <si>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</si>
  <si>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</si>
  <si>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</si>
  <si>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</si>
  <si>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</si>
  <si>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</si>
  <si>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</si>
  <si>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</si>
  <si>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</si>
  <si>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</si>
  <si>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</si>
  <si>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</si>
  <si>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</si>
  <si>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</si>
  <si>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</si>
  <si>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</si>
  <si>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</si>
  <si>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</si>
  <si>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</si>
  <si>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</si>
  <si>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</si>
  <si>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</si>
  <si>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</si>
  <si>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</si>
  <si>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</si>
  <si>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</si>
  <si>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</si>
  <si>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</si>
  <si>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</si>
  <si>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</si>
  <si>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</si>
  <si>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</si>
  <si>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</si>
  <si>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</si>
  <si>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</si>
  <si>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</si>
  <si>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</si>
  <si>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</si>
  <si>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</si>
  <si>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</si>
  <si>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</si>
  <si>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</si>
  <si>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</si>
  <si>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</si>
  <si>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</si>
  <si>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</si>
  <si>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</si>
  <si>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</si>
  <si>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</si>
  <si>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</si>
  <si>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</si>
  <si>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</si>
  <si>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</si>
  <si>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</si>
  <si>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</si>
  <si>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</si>
  <si>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</si>
  <si>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</si>
  <si>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</si>
  <si>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</si>
  <si>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</si>
  <si>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</si>
  <si>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</si>
  <si>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</si>
  <si>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</si>
  <si>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</si>
  <si>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</si>
  <si>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</si>
  <si>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</si>
  <si>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</si>
  <si>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</si>
  <si>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</si>
  <si>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</si>
  <si>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</si>
  <si>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</si>
  <si>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</si>
  <si>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</si>
  <si>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</si>
  <si>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</si>
  <si>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</si>
  <si>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</si>
  <si>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</si>
  <si>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</si>
  <si>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</si>
  <si>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</si>
  <si>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</si>
  <si>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</si>
  <si>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</si>
  <si>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</si>
  <si>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</si>
  <si>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</si>
  <si>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</si>
  <si>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</si>
  <si>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</si>
  <si>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</si>
  <si>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</si>
  <si>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</si>
  <si>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</si>
  <si>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</si>
  <si>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</si>
  <si>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</si>
  <si>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</si>
  <si>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</si>
  <si>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</si>
  <si>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</si>
  <si>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</si>
  <si>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</si>
  <si>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</si>
  <si>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</si>
  <si>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</si>
  <si>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</si>
  <si>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</si>
  <si>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</si>
  <si>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</si>
  <si>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</si>
  <si>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</si>
  <si>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</si>
  <si>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</si>
  <si>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</si>
  <si>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</si>
  <si>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</si>
  <si>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</si>
  <si>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</si>
  <si>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</si>
  <si>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</si>
  <si>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</si>
  <si>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</si>
  <si>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</si>
  <si>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</si>
  <si>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</si>
  <si>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</si>
  <si>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</si>
  <si>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</si>
  <si>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</si>
  <si>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</si>
  <si>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</si>
  <si>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</si>
  <si>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</si>
  <si>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</si>
  <si>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</si>
  <si>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</si>
  <si>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</si>
  <si>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</si>
  <si>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</si>
  <si>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</si>
  <si>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</si>
  <si>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</si>
  <si>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</si>
  <si>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</si>
  <si>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</si>
  <si>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</si>
  <si>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</si>
  <si>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</si>
  <si>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</si>
  <si>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</si>
  <si>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</si>
  <si>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</si>
  <si>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</si>
  <si>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</si>
  <si>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</si>
  <si>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</si>
  <si>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</si>
  <si>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</si>
  <si>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</si>
  <si>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</si>
  <si>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</si>
  <si>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</si>
  <si>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</si>
  <si>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</si>
  <si>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</si>
  <si>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</si>
  <si>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</si>
  <si>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</si>
  <si>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</si>
  <si>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</si>
  <si>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</si>
  <si>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</si>
  <si>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</si>
  <si>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</si>
  <si>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</si>
  <si>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</si>
  <si>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</si>
  <si>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</si>
  <si>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</si>
  <si>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</si>
  <si>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</si>
  <si>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</si>
  <si>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</si>
  <si>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</si>
  <si>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</si>
  <si>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</si>
  <si>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</si>
  <si>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</si>
  <si>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</si>
  <si>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</si>
  <si>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</si>
  <si>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</si>
  <si>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</si>
  <si>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</si>
  <si>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</si>
  <si>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</si>
  <si>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</si>
  <si>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</si>
  <si>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</si>
  <si>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</si>
  <si>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</si>
  <si>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</si>
  <si>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</si>
  <si>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</si>
  <si>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</si>
  <si>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</si>
  <si>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</si>
  <si>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</si>
  <si>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</si>
  <si>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</si>
  <si>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</si>
  <si>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</si>
  <si>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</si>
  <si>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</si>
  <si>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</si>
  <si>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</si>
  <si>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</si>
  <si>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</si>
  <si>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</si>
  <si>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</si>
  <si>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</si>
  <si>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</si>
  <si>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</si>
  <si>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</si>
  <si>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</si>
  <si>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</si>
  <si>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</si>
  <si>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</si>
  <si>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</si>
  <si>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</si>
  <si>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</si>
  <si>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</si>
  <si>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</si>
  <si>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</si>
  <si>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</si>
  <si>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</si>
  <si>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</si>
  <si>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</si>
  <si>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</si>
  <si>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</si>
  <si>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</si>
  <si>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</si>
  <si>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</si>
  <si>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</si>
  <si>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</si>
  <si>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</si>
  <si>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</si>
  <si>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</si>
  <si>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</si>
  <si>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</si>
  <si>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</si>
  <si>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</si>
  <si>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</si>
  <si>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</si>
  <si>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</si>
  <si>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</si>
  <si>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</si>
  <si>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</si>
  <si>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</si>
  <si>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</si>
  <si>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</si>
  <si>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</si>
  <si>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</si>
  <si>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</si>
  <si>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</si>
  <si>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</si>
  <si>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</si>
  <si>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</si>
  <si>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</si>
  <si>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</si>
  <si>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</si>
  <si>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</si>
  <si>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</si>
  <si>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</si>
  <si>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</si>
  <si>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</si>
  <si>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</si>
  <si>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</si>
  <si>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</si>
  <si>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</si>
  <si>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</si>
  <si>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</si>
  <si>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</si>
  <si>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</si>
  <si>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</si>
  <si>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</si>
  <si>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</si>
  <si>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</si>
  <si>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</si>
  <si>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</si>
  <si>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</si>
  <si>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</si>
  <si>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</si>
  <si>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</si>
  <si>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</si>
  <si>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</si>
  <si>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</si>
  <si>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</si>
  <si>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</si>
  <si>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</si>
  <si>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</si>
  <si>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</si>
  <si>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</si>
  <si>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</si>
  <si>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</si>
  <si>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</si>
  <si>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</si>
  <si>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</si>
  <si>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</si>
  <si>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</si>
  <si>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</si>
  <si>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</si>
  <si>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</si>
  <si>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</si>
  <si>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</si>
  <si>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</si>
  <si>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</si>
  <si>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</si>
  <si>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</si>
  <si>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</si>
  <si>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</si>
  <si>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</si>
  <si>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</si>
  <si>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</si>
  <si>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</si>
  <si>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</si>
  <si>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</si>
  <si>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</si>
  <si>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</si>
  <si>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</si>
  <si>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</si>
  <si>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</si>
  <si>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</si>
  <si>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</si>
  <si>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</si>
  <si>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</si>
  <si>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</si>
  <si>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</si>
  <si>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</si>
  <si>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</si>
  <si>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</si>
  <si>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</si>
  <si>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</si>
  <si>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</si>
  <si>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</si>
  <si>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</si>
  <si>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</si>
  <si>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</si>
  <si>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</si>
  <si>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</si>
  <si>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</si>
  <si>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</si>
  <si>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</si>
  <si>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</si>
  <si>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</si>
  <si>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</si>
  <si>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</si>
  <si>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</si>
  <si>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</si>
  <si>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</si>
  <si>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</si>
  <si>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</si>
  <si>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</si>
  <si>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</si>
  <si>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</si>
  <si>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</si>
  <si>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</si>
  <si>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</si>
  <si>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</si>
  <si>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</si>
  <si>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</si>
  <si>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</si>
  <si>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</si>
  <si>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</si>
  <si>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</si>
  <si>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</si>
  <si>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</si>
  <si>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</si>
  <si>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</si>
  <si>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</si>
  <si>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</si>
  <si>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</si>
  <si>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</si>
  <si>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</si>
  <si>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</si>
  <si>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</si>
  <si>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</si>
  <si>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</si>
  <si>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</si>
  <si>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</si>
  <si>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</si>
  <si>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</si>
  <si>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</si>
  <si>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</si>
  <si>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</si>
  <si>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</si>
  <si>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</si>
  <si>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</si>
  <si>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</si>
  <si>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</si>
  <si>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</si>
  <si>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</si>
  <si>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</si>
  <si>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</si>
  <si>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</si>
  <si>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</si>
  <si>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</si>
  <si>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</si>
  <si>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</si>
  <si>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</si>
  <si>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</si>
  <si>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</si>
  <si>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</si>
  <si>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</si>
  <si>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</si>
  <si>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</si>
  <si>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</si>
  <si>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</si>
  <si>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</si>
  <si>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</si>
  <si>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</si>
  <si>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</si>
  <si>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</si>
  <si>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</si>
  <si>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</si>
  <si>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</si>
  <si>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</si>
  <si>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</si>
  <si>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</si>
  <si>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</si>
  <si>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</si>
  <si>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</si>
  <si>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</si>
  <si>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</si>
  <si>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</si>
  <si>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</si>
  <si>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</si>
  <si>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</si>
  <si>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</si>
  <si>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</si>
  <si>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</si>
  <si>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</si>
  <si>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</si>
  <si>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</si>
  <si>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</si>
  <si>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</si>
  <si>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</si>
  <si>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</si>
  <si>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</si>
  <si>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</si>
  <si>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</si>
  <si>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</si>
  <si>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</si>
  <si>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</si>
  <si>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</si>
  <si>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</si>
  <si>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</si>
  <si>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</si>
  <si>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</si>
  <si>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</si>
  <si>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</si>
  <si>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</si>
  <si>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</si>
  <si>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</si>
  <si>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</si>
  <si>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</si>
  <si>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</si>
  <si>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</si>
  <si>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</si>
  <si>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</si>
  <si>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</si>
  <si>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</si>
  <si>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</si>
  <si>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</si>
  <si>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</si>
  <si>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</si>
  <si>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</si>
  <si>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</si>
  <si>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</si>
  <si>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</si>
  <si>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</si>
  <si>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</si>
  <si>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</si>
  <si>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</si>
  <si>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</si>
  <si>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</si>
  <si>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</si>
  <si>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</si>
  <si>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</si>
  <si>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</si>
  <si>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</si>
  <si>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</si>
  <si>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</si>
  <si>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</si>
  <si>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</si>
  <si>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</si>
  <si>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</si>
  <si>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</si>
  <si>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</si>
  <si>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</si>
  <si>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</si>
  <si>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</si>
  <si>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</si>
  <si>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</si>
  <si>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</si>
  <si>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</si>
  <si>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</si>
  <si>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</si>
  <si>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</si>
  <si>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</si>
  <si>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</si>
  <si>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</si>
  <si>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</si>
  <si>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</si>
  <si>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</si>
  <si>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</si>
  <si>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</si>
  <si>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</si>
  <si>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</si>
  <si>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</si>
  <si>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</si>
  <si>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</si>
  <si>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</si>
  <si>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</si>
  <si>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</si>
  <si>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</si>
  <si>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</si>
  <si>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</si>
  <si>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</si>
  <si>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</si>
  <si>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</si>
  <si>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</si>
  <si>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</si>
  <si>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</si>
  <si>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</si>
  <si>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</si>
  <si>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</si>
  <si>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</si>
  <si>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</si>
  <si>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</si>
  <si>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</si>
  <si>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</si>
  <si>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</si>
  <si>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</si>
  <si>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</si>
  <si>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</si>
  <si>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</si>
  <si>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</si>
  <si>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</si>
  <si>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</si>
  <si>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</si>
  <si>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</si>
  <si>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</si>
  <si>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</si>
  <si>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</si>
  <si>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</si>
  <si>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</si>
  <si>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</si>
  <si>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</si>
  <si>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</si>
  <si>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</si>
  <si>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</si>
  <si>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</si>
  <si>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</si>
  <si>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</si>
  <si>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</si>
  <si>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</si>
  <si>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</si>
  <si>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</si>
  <si>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</si>
  <si>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</si>
  <si>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</si>
  <si>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</si>
  <si>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</si>
  <si>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</si>
  <si>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</si>
  <si>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</si>
  <si>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</si>
  <si>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</si>
  <si>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</si>
  <si>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</si>
  <si>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</si>
  <si>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</si>
  <si>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</si>
  <si>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</si>
  <si>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</si>
  <si>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</si>
  <si>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</si>
  <si>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</si>
  <si>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</si>
  <si>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</si>
  <si>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</si>
  <si>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</si>
  <si>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</si>
  <si>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</si>
  <si>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</si>
  <si>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</si>
  <si>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</si>
  <si>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</si>
  <si>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</si>
  <si>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</si>
  <si>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</si>
  <si>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</si>
  <si>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</si>
  <si>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</si>
  <si>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</si>
  <si>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</si>
  <si>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</si>
  <si>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</si>
  <si>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</si>
  <si>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</si>
  <si>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</si>
  <si>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</si>
  <si>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</si>
  <si>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</si>
  <si>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</si>
  <si>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</si>
  <si>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</si>
  <si>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</si>
  <si>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</si>
  <si>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</si>
  <si>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</si>
  <si>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</si>
  <si>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</si>
  <si>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</si>
  <si>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</si>
  <si>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</si>
  <si>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</si>
  <si>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</si>
  <si>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</si>
  <si>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</si>
  <si>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</si>
  <si>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</si>
  <si>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</si>
  <si>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</si>
  <si>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</si>
  <si>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</si>
  <si>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</si>
  <si>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</si>
  <si>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</si>
  <si>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</si>
  <si>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</si>
  <si>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</si>
  <si>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</si>
  <si>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</si>
  <si>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</si>
  <si>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</si>
  <si>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</si>
  <si>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</si>
  <si>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</si>
  <si>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</si>
  <si>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</si>
  <si>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</si>
  <si>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</si>
  <si>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</si>
  <si>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</si>
  <si>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</si>
  <si>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</si>
  <si>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</si>
  <si>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</si>
  <si>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</si>
  <si>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</si>
  <si>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</si>
  <si>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</si>
  <si>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</si>
  <si>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</si>
  <si>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</si>
  <si>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</si>
  <si>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</si>
  <si>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</si>
  <si>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</si>
  <si>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</si>
  <si>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</si>
  <si>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</si>
  <si>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</si>
  <si>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</si>
  <si>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</si>
  <si>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</si>
  <si>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</si>
  <si>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</si>
  <si>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</si>
  <si>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</si>
  <si>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</si>
  <si>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</si>
  <si>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</si>
  <si>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</si>
  <si>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</si>
  <si>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</si>
  <si>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</si>
  <si>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</si>
  <si>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</si>
  <si>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</si>
  <si>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</si>
  <si>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</si>
  <si>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</si>
  <si>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</si>
  <si>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</si>
  <si>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</si>
  <si>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</si>
  <si>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</si>
  <si>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</si>
  <si>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</si>
  <si>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</si>
  <si>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</si>
  <si>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</si>
  <si>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</si>
  <si>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</si>
  <si>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</si>
  <si>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</si>
  <si>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</si>
  <si>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</si>
  <si>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</si>
  <si>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</si>
  <si>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</si>
  <si>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</si>
  <si>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</si>
  <si>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</si>
  <si>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</si>
  <si>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</si>
  <si>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</si>
  <si>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</si>
  <si>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</si>
  <si>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</si>
  <si>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</si>
  <si>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</si>
  <si>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</si>
  <si>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</si>
  <si>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</si>
  <si>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</si>
  <si>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</si>
  <si>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</si>
  <si>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</si>
  <si>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</si>
  <si>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</si>
  <si>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</si>
  <si>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</si>
  <si>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</si>
  <si>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</si>
  <si>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</si>
  <si>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</si>
  <si>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</si>
  <si>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</si>
  <si>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</si>
  <si>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</si>
  <si>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</si>
  <si>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</si>
  <si>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</si>
  <si>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</si>
  <si>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</si>
  <si>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</si>
  <si>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</si>
  <si>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</si>
  <si>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</si>
  <si>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</si>
  <si>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</si>
  <si>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</si>
  <si>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</si>
  <si>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</si>
  <si>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</si>
  <si>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</si>
  <si>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</si>
  <si>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</si>
  <si>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</si>
  <si>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</si>
  <si>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</si>
  <si>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</si>
  <si>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</si>
  <si>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</si>
  <si>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</si>
  <si>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</si>
  <si>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</si>
  <si>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</si>
  <si>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</si>
  <si>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</si>
  <si>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</si>
  <si>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</si>
  <si>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</si>
  <si>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</si>
  <si>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</si>
  <si>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</si>
  <si>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</si>
  <si>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</si>
  <si>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</si>
  <si>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</si>
  <si>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</si>
  <si>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</si>
  <si>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</si>
  <si>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</si>
  <si>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</si>
  <si>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</si>
  <si>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</si>
  <si>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</si>
  <si>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</si>
  <si>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</si>
  <si>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</si>
  <si>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</si>
  <si>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</si>
  <si>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</si>
  <si>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</si>
  <si>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</si>
  <si>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</si>
  <si>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</si>
  <si>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</si>
  <si>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</si>
  <si>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</si>
  <si>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</si>
  <si>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</si>
  <si>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</si>
  <si>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</si>
  <si>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</si>
  <si>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</si>
  <si>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</si>
  <si>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</si>
  <si>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</si>
  <si>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</si>
  <si>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</si>
  <si>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</si>
  <si>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</si>
  <si>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</si>
  <si>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</si>
  <si>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</si>
  <si>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</si>
  <si>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</si>
  <si>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</si>
  <si>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</si>
  <si>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</si>
  <si>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</si>
  <si>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</si>
  <si>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</si>
  <si>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</si>
  <si>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</si>
  <si>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</si>
  <si>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</si>
  <si>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</si>
  <si>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</si>
  <si>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</si>
  <si>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</si>
  <si>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</si>
  <si>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</si>
  <si>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</si>
  <si>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</si>
  <si>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</si>
  <si>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</si>
  <si>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</si>
  <si>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</si>
  <si>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</si>
  <si>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</si>
  <si>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</si>
  <si>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</si>
  <si>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</si>
  <si>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</si>
  <si>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</si>
  <si>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</si>
  <si>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</si>
  <si>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</si>
  <si>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</si>
  <si>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</si>
  <si>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</si>
  <si>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</si>
  <si>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</si>
  <si>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</si>
  <si>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</si>
  <si>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</si>
  <si>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</si>
  <si>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</si>
  <si>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</si>
  <si>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</si>
  <si>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</si>
  <si>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</si>
  <si>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</si>
  <si>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</si>
  <si>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</si>
  <si>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</si>
  <si>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</si>
  <si>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</si>
  <si>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</si>
  <si>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</si>
  <si>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</si>
  <si>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</si>
  <si>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</si>
  <si>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</si>
  <si>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</si>
  <si>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</si>
  <si>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</si>
  <si>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</si>
  <si>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</si>
  <si>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</si>
  <si>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</si>
  <si>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</si>
  <si>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</si>
  <si>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</si>
  <si>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</si>
  <si>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</si>
  <si>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</si>
  <si>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</si>
  <si>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</si>
  <si>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</si>
  <si>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</si>
  <si>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</si>
  <si>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</si>
  <si>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</si>
  <si>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</si>
  <si>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</si>
  <si>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</si>
  <si>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</si>
  <si>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</si>
  <si>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</si>
  <si>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</si>
  <si>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</si>
  <si>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</si>
  <si>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</si>
  <si>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</si>
  <si>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</si>
  <si>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</si>
  <si>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</si>
  <si>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</si>
  <si>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</si>
  <si>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</si>
  <si>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</si>
  <si>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</si>
  <si>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</si>
  <si>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</si>
  <si>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</si>
  <si>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</si>
  <si>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</si>
  <si>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</si>
  <si>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</si>
  <si>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</si>
  <si>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</si>
  <si>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</si>
  <si>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</si>
  <si>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</si>
  <si>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</si>
  <si>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</si>
  <si>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</si>
  <si>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</si>
  <si>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</si>
  <si>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</si>
  <si>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</si>
  <si>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</si>
  <si>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</si>
  <si>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</si>
  <si>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</si>
  <si>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</si>
  <si>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</si>
  <si>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</si>
  <si>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</si>
  <si>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</si>
  <si>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</si>
  <si>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</si>
  <si>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</si>
  <si>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</si>
  <si>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</si>
  <si>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</si>
  <si>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</si>
  <si>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</si>
  <si>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</si>
  <si>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</si>
  <si>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</si>
  <si>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</si>
  <si>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</si>
  <si>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</si>
  <si>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</si>
  <si>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</si>
  <si>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</si>
  <si>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</si>
  <si>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</si>
  <si>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</si>
  <si>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</si>
  <si>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</si>
  <si>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</si>
  <si>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</si>
  <si>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</si>
  <si>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</si>
  <si>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</si>
  <si>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</si>
  <si>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</si>
  <si>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</si>
  <si>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</si>
  <si>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</si>
  <si>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</si>
  <si>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</si>
  <si>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</si>
  <si>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</si>
  <si>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</si>
  <si>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</si>
  <si>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</si>
  <si>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</si>
  <si>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</si>
  <si>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</si>
  <si>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</si>
  <si>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</si>
  <si>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</si>
  <si>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</si>
  <si>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</si>
  <si>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</si>
  <si>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</si>
  <si>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</si>
  <si>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</si>
  <si>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</si>
  <si>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</si>
  <si>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</si>
  <si>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</si>
  <si>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</si>
  <si>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</si>
  <si>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</si>
  <si>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</si>
  <si>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</si>
  <si>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</si>
  <si>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</si>
  <si>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</si>
  <si>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</si>
  <si>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</si>
  <si>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</si>
  <si>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</si>
  <si>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</si>
  <si>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</si>
  <si>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</si>
  <si>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</si>
  <si>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</si>
  <si>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</si>
  <si>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</si>
  <si>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</si>
  <si>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</si>
  <si>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</si>
  <si>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</si>
  <si>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</si>
  <si>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</si>
  <si>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</si>
  <si>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</si>
  <si>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</si>
  <si>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</si>
  <si>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</si>
  <si>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</si>
  <si>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</si>
  <si>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</si>
  <si>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</si>
  <si>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</si>
  <si>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</si>
  <si>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</si>
  <si>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</si>
  <si>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</si>
  <si>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</si>
  <si>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</si>
  <si>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</si>
  <si>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</si>
  <si>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</si>
  <si>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</si>
  <si>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</si>
  <si>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</si>
  <si>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</si>
  <si>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</si>
  <si>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</si>
  <si>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</si>
  <si>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</si>
  <si>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</si>
  <si>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</si>
  <si>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</si>
  <si>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</si>
  <si>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</si>
  <si>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</si>
  <si>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</si>
  <si>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</si>
  <si>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</si>
  <si>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</si>
  <si>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</si>
  <si>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</si>
  <si>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</si>
  <si>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</si>
  <si>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</si>
  <si>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</si>
  <si>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</si>
  <si>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</si>
  <si>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</si>
  <si>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</si>
  <si>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</si>
  <si>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</si>
  <si>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</si>
  <si>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</si>
  <si>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</si>
  <si>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</si>
  <si>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</si>
  <si>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</si>
  <si>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</si>
  <si>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</si>
  <si>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</si>
  <si>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</si>
  <si>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</si>
  <si>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</si>
  <si>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</si>
  <si>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</si>
  <si>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</si>
  <si>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</si>
  <si>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</si>
  <si>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</si>
  <si>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</si>
  <si>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</si>
  <si>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</si>
  <si>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</si>
  <si>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</si>
  <si>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</si>
  <si>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</si>
  <si>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</si>
  <si>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</si>
  <si>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</si>
  <si>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</si>
  <si>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</si>
  <si>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</si>
  <si>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</si>
  <si>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</si>
  <si>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</si>
  <si>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</si>
  <si>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</si>
  <si>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</si>
  <si>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</si>
  <si>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</si>
  <si>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</si>
  <si>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</si>
  <si>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</si>
  <si>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</si>
  <si>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</si>
  <si>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</si>
  <si>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</si>
  <si>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</si>
  <si>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</si>
  <si>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</si>
  <si>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</si>
  <si>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</si>
  <si>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</si>
  <si>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</si>
  <si>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</si>
  <si>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</si>
  <si>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</si>
  <si>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</si>
  <si>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</si>
  <si>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</si>
  <si>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</si>
  <si>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</si>
  <si>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</si>
  <si>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</si>
  <si>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</si>
  <si>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</si>
  <si>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</si>
  <si>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</si>
  <si>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</si>
  <si>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</si>
  <si>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</si>
  <si>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</si>
  <si>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</si>
  <si>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</si>
  <si>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</si>
  <si>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</si>
  <si>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</si>
  <si>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</si>
  <si>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</si>
  <si>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</si>
  <si>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</si>
  <si>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</si>
  <si>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</si>
  <si>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</si>
  <si>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</si>
  <si>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</si>
  <si>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</si>
  <si>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</si>
  <si>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</si>
  <si>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</si>
  <si>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</si>
  <si>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</si>
  <si>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</si>
  <si>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</si>
  <si>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</si>
  <si>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</si>
  <si>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</si>
  <si>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</si>
  <si>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</si>
  <si>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</si>
  <si>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</si>
  <si>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</si>
  <si>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</si>
  <si>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</si>
  <si>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</si>
  <si>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</si>
  <si>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</si>
  <si>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</si>
  <si>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</si>
  <si>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</si>
  <si>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</si>
  <si>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</si>
  <si>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</si>
  <si>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</si>
  <si>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</si>
  <si>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</si>
  <si>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</si>
  <si>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</si>
  <si>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</si>
  <si>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</si>
  <si>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</si>
  <si>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</si>
  <si>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</si>
  <si>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</si>
  <si>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</si>
  <si>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</si>
  <si>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</si>
  <si>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</si>
  <si>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</si>
  <si>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</si>
  <si>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</si>
  <si>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</si>
  <si>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</si>
  <si>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</si>
  <si>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</si>
  <si>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</si>
  <si>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</si>
  <si>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</si>
  <si>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</si>
  <si>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</si>
  <si>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</si>
  <si>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</si>
  <si>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</si>
  <si>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</si>
  <si>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</si>
  <si>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</si>
  <si>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</si>
  <si>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</si>
  <si>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</si>
  <si>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</si>
  <si>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</si>
  <si>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</si>
  <si>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</si>
  <si>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</si>
  <si>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</si>
  <si>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</si>
  <si>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</si>
  <si>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</si>
  <si>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</si>
  <si>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</si>
  <si>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</si>
  <si>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</si>
  <si>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</si>
  <si>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</si>
  <si>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</si>
  <si>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</si>
  <si>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</si>
  <si>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</si>
  <si>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</si>
  <si>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</si>
  <si>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</si>
  <si>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</si>
  <si>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</si>
  <si>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</si>
  <si>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</si>
  <si>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</si>
  <si>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</si>
  <si>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</si>
  <si>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</si>
  <si>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</si>
  <si>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</si>
  <si>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</si>
  <si>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</si>
  <si>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</si>
  <si>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</si>
  <si>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</si>
  <si>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</si>
  <si>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</si>
  <si>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</si>
  <si>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</si>
  <si>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</si>
  <si>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</si>
  <si>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</si>
  <si>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</si>
  <si>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</si>
  <si>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</si>
  <si>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</si>
  <si>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</si>
  <si>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</si>
  <si>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</si>
  <si>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</si>
  <si>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</si>
  <si>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</si>
  <si>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</si>
  <si>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</si>
  <si>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</si>
  <si>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</si>
  <si>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</si>
  <si>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</si>
  <si>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</si>
  <si>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</si>
  <si>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</si>
  <si>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</si>
  <si>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</si>
  <si>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</si>
  <si>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</si>
  <si>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</si>
  <si>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</si>
  <si>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</si>
  <si>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</si>
  <si>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</si>
  <si>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</si>
  <si>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</si>
  <si>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</si>
  <si>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</si>
  <si>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</si>
  <si>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</si>
  <si>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</si>
  <si>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</si>
  <si>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</si>
  <si>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</si>
  <si>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</si>
  <si>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</si>
  <si>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</si>
  <si>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</si>
  <si>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</si>
  <si>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</si>
  <si>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</si>
  <si>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</si>
  <si>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</si>
  <si>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</si>
  <si>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</si>
  <si>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</si>
  <si>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</si>
  <si>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</si>
  <si>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</si>
  <si>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</si>
  <si>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</si>
  <si>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</si>
  <si>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</si>
  <si>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</si>
  <si>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</si>
  <si>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</si>
  <si>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</si>
  <si>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</si>
  <si>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</si>
  <si>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</si>
  <si>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</si>
  <si>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</si>
  <si>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</si>
  <si>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</si>
  <si>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</si>
  <si>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</si>
  <si>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</si>
  <si>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</si>
  <si>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</si>
  <si>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</si>
  <si>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</si>
  <si>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</si>
  <si>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</si>
  <si>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</si>
  <si>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</si>
  <si>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</si>
  <si>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</si>
  <si>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</si>
  <si>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</si>
  <si>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</si>
  <si>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</si>
  <si>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</si>
  <si>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</si>
  <si>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</si>
  <si>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</si>
  <si>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</si>
  <si>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</si>
  <si>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</si>
  <si>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</si>
  <si>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</si>
  <si>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</si>
  <si>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</si>
  <si>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</si>
  <si>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</si>
  <si>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</si>
  <si>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</si>
  <si>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</si>
  <si>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</si>
  <si>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</si>
  <si>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</si>
  <si>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</si>
  <si>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</si>
  <si>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</si>
  <si>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</si>
  <si>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</si>
  <si>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</si>
  <si>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</si>
  <si>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</si>
  <si>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</si>
  <si>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</si>
  <si>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</si>
  <si>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</si>
  <si>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</si>
  <si>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</si>
  <si>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</si>
  <si>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</si>
  <si>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</si>
  <si>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</si>
  <si>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</si>
  <si>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</si>
  <si>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</si>
  <si>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</si>
  <si>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</si>
  <si>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</si>
  <si>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</si>
  <si>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</si>
  <si>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</si>
  <si>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</si>
  <si>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</si>
  <si>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</si>
  <si>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</si>
  <si>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</si>
  <si>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</si>
  <si>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</si>
  <si>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</si>
  <si>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</si>
  <si>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</si>
  <si>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</si>
  <si>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</si>
  <si>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</si>
  <si>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</si>
  <si>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</si>
  <si>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</si>
  <si>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</si>
  <si>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</si>
  <si>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</si>
  <si>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</si>
  <si>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</si>
  <si>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</si>
  <si>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</si>
  <si>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</si>
  <si>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</si>
  <si>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</si>
  <si>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</si>
  <si>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</si>
  <si>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</si>
  <si>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</si>
  <si>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</si>
  <si>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</si>
  <si>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</si>
  <si>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</si>
  <si>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</si>
  <si>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</si>
  <si>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</si>
  <si>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</si>
  <si>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</si>
  <si>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</si>
  <si>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</si>
  <si>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</si>
  <si>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</si>
  <si>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</si>
  <si>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</si>
  <si>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</si>
  <si>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</si>
  <si>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</si>
  <si>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</si>
  <si>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</si>
  <si>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</si>
  <si>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</si>
  <si>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</si>
  <si>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</si>
  <si>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</si>
  <si>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</si>
  <si>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</si>
  <si>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</si>
  <si>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</si>
  <si>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</si>
  <si>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</si>
  <si>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</si>
  <si>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</si>
  <si>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</si>
  <si>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</si>
  <si>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</si>
  <si>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</si>
  <si>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</si>
  <si>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</si>
  <si>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</si>
  <si>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</si>
  <si>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</si>
  <si>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</si>
  <si>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</si>
  <si>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</si>
  <si>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</si>
  <si>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</si>
  <si>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</si>
  <si>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</si>
  <si>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</si>
  <si>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</si>
  <si>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</si>
  <si>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</si>
  <si>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</si>
  <si>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</si>
  <si>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</si>
  <si>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</si>
  <si>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</si>
  <si>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</si>
  <si>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</si>
  <si>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</si>
  <si>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</si>
  <si>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</si>
  <si>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</si>
  <si>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</si>
  <si>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</si>
  <si>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</si>
  <si>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</si>
  <si>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</si>
  <si>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</si>
  <si>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</si>
  <si>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</si>
  <si>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</si>
  <si>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</si>
  <si>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</si>
  <si>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</si>
  <si>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</si>
  <si>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</si>
  <si>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</si>
  <si>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</si>
  <si>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</si>
  <si>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</si>
  <si>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</si>
  <si>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</si>
  <si>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</si>
  <si>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</si>
  <si>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</si>
  <si>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</si>
  <si>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</si>
  <si>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</si>
  <si>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</si>
  <si>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</si>
  <si>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</si>
  <si>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</si>
  <si>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</si>
  <si>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</si>
  <si>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</si>
  <si>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</si>
  <si>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</si>
  <si>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</si>
  <si>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</si>
  <si>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</si>
  <si>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</si>
  <si>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</si>
  <si>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</si>
  <si>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</si>
  <si>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</si>
  <si>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</si>
  <si>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</si>
  <si>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</si>
  <si>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</si>
  <si>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</si>
  <si>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</si>
  <si>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</si>
  <si>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</si>
  <si>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</si>
  <si>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</si>
  <si>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</si>
  <si>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</si>
  <si>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</si>
  <si>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</si>
  <si>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</si>
  <si>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</si>
  <si>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</si>
  <si>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</si>
  <si>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</si>
  <si>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</si>
  <si>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</si>
  <si>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</si>
  <si>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</si>
  <si>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</si>
  <si>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</si>
  <si>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</si>
  <si>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</si>
  <si>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</si>
  <si>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</si>
  <si>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</si>
  <si>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</si>
  <si>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</si>
  <si>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</si>
  <si>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</si>
  <si>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</si>
  <si>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</si>
  <si>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</si>
  <si>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</si>
  <si>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</si>
  <si>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</si>
  <si>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</si>
  <si>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</si>
  <si>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</si>
  <si>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</si>
  <si>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</si>
  <si>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</si>
  <si>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</si>
  <si>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</si>
  <si>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</si>
  <si>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</si>
  <si>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</si>
  <si>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</si>
  <si>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</si>
  <si>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</si>
  <si>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</si>
  <si>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</si>
  <si>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</si>
  <si>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</si>
  <si>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</si>
  <si>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</si>
  <si>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</si>
  <si>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</si>
  <si>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</si>
  <si>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</si>
  <si>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</si>
  <si>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</si>
  <si>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</si>
  <si>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</si>
  <si>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</si>
  <si>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</si>
  <si>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</si>
  <si>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</si>
  <si>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</si>
  <si>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</si>
  <si>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</si>
  <si>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</si>
  <si>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</si>
  <si>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</si>
  <si>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</si>
  <si>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</si>
  <si>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</si>
  <si>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</si>
  <si>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</si>
  <si>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</si>
  <si>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</si>
  <si>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</si>
  <si>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</si>
  <si>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</si>
  <si>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</si>
  <si>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</si>
  <si>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</si>
  <si>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</si>
  <si>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</si>
  <si>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</si>
  <si>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</si>
  <si>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</si>
  <si>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</si>
  <si>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</si>
  <si>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</si>
  <si>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</si>
  <si>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</si>
  <si>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</si>
  <si>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</si>
  <si>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</si>
  <si>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</si>
  <si>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</si>
  <si>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</si>
  <si>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</si>
  <si>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</si>
  <si>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</si>
  <si>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</si>
  <si>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</si>
  <si>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</si>
  <si>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</si>
  <si>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</si>
  <si>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</si>
  <si>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</si>
  <si>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</si>
  <si>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</si>
  <si>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</si>
  <si>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</si>
  <si>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</si>
  <si>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</si>
  <si>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</si>
  <si>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</si>
  <si>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</si>
  <si>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</si>
  <si>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</si>
  <si>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</si>
  <si>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</si>
  <si>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</si>
  <si>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</si>
  <si>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</si>
  <si>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</si>
  <si>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</si>
  <si>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</si>
  <si>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</si>
  <si>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</si>
  <si>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</si>
  <si>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</si>
  <si>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</si>
  <si>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</si>
  <si>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</si>
  <si>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</si>
  <si>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</si>
  <si>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</si>
  <si>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</si>
  <si>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</si>
  <si>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</si>
  <si>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</si>
  <si>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</si>
  <si>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</si>
  <si>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</si>
  <si>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</si>
  <si>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</si>
  <si>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</si>
  <si>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</si>
  <si>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</si>
  <si>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</si>
  <si>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</si>
  <si>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</si>
  <si>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</si>
  <si>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</si>
  <si>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</si>
  <si>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</si>
  <si>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</si>
  <si>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</si>
  <si>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</si>
  <si>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</si>
  <si>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</si>
  <si>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</si>
  <si>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</si>
  <si>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</si>
  <si>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</si>
  <si>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</si>
  <si>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</si>
  <si>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</si>
  <si>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</si>
  <si>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</si>
  <si>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</si>
  <si>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</si>
  <si>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</si>
  <si>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</si>
  <si>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</si>
  <si>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</si>
  <si>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</si>
  <si>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</si>
  <si>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</si>
  <si>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</si>
  <si>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</si>
  <si>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</si>
  <si>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</si>
  <si>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</si>
  <si>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</si>
  <si>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</si>
  <si>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</si>
  <si>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</si>
  <si>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</si>
  <si>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</si>
  <si>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</si>
  <si>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</si>
  <si>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</si>
  <si>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</si>
  <si>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</si>
  <si>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</si>
  <si>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</si>
  <si>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</si>
  <si>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</si>
  <si>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</si>
  <si>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</si>
  <si>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</si>
  <si>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</si>
  <si>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</si>
  <si>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</si>
  <si>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</si>
  <si>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</si>
  <si>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</si>
  <si>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</si>
  <si>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</si>
  <si>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</si>
  <si>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</si>
  <si>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</si>
  <si>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</si>
  <si>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</si>
  <si>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</si>
  <si>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</si>
  <si>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</si>
  <si>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</si>
  <si>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</si>
  <si>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</si>
  <si>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</si>
  <si>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</si>
  <si>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</si>
  <si>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</si>
  <si>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</si>
  <si>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</si>
  <si>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</si>
  <si>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</si>
  <si>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</si>
  <si>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</si>
  <si>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</si>
  <si>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</si>
  <si>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</si>
  <si>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</si>
  <si>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</si>
  <si>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</si>
  <si>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</si>
  <si>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</si>
  <si>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</si>
  <si>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</si>
  <si>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</si>
  <si>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</si>
  <si>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</si>
  <si>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</si>
  <si>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</si>
  <si>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</si>
  <si>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</si>
  <si>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</si>
  <si>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</si>
  <si>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</si>
  <si>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</si>
  <si>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</si>
  <si>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</si>
  <si>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</si>
  <si>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</si>
  <si>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</si>
  <si>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</si>
  <si>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</si>
  <si>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</si>
  <si>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</si>
  <si>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</si>
  <si>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</si>
  <si>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</si>
  <si>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</si>
  <si>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</si>
  <si>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</si>
  <si>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</si>
  <si>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</si>
  <si>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</si>
  <si>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</si>
  <si>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</si>
  <si>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</si>
  <si>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</si>
  <si>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</si>
  <si>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</si>
  <si>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</si>
  <si>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</si>
  <si>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</si>
  <si>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</si>
  <si>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</si>
  <si>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</si>
  <si>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</si>
  <si>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</si>
  <si>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</si>
  <si>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</si>
  <si>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</si>
  <si>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</si>
  <si>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</si>
  <si>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</si>
  <si>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</si>
  <si>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</si>
  <si>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</si>
  <si>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</si>
  <si>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</si>
  <si>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</si>
  <si>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</si>
  <si>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</si>
  <si>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</si>
  <si>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</si>
  <si>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</si>
  <si>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</si>
  <si>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</si>
  <si>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</si>
  <si>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</si>
  <si>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</si>
  <si>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</si>
  <si>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</si>
  <si>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</si>
  <si>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</si>
  <si>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</si>
  <si>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</si>
  <si>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</si>
  <si>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</si>
  <si>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</si>
  <si>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</si>
  <si>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</si>
  <si>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</si>
  <si>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</si>
  <si>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</si>
  <si>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</si>
  <si>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</si>
  <si>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</si>
  <si>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</si>
  <si>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</si>
  <si>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</si>
  <si>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</si>
  <si>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</si>
  <si>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</si>
  <si>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</si>
  <si>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</si>
  <si>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</si>
  <si>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</si>
  <si>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</si>
  <si>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</si>
  <si>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</si>
  <si>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</si>
  <si>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</si>
  <si>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</si>
  <si>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</si>
  <si>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</si>
  <si>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</si>
  <si>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</si>
  <si>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</si>
  <si>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</si>
  <si>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</si>
  <si>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</si>
  <si>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</si>
  <si>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</si>
  <si>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</si>
  <si>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</si>
  <si>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</si>
  <si>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</si>
  <si>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</si>
  <si>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</si>
  <si>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</si>
  <si>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</si>
  <si>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</si>
  <si>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</si>
  <si>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</si>
  <si>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</si>
  <si>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</si>
  <si>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</si>
  <si>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</si>
  <si>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</si>
  <si>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</si>
  <si>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</si>
  <si>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</si>
  <si>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</si>
  <si>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</si>
  <si>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</si>
  <si>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</si>
  <si>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</si>
  <si>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</si>
  <si>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</si>
  <si>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</si>
  <si>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</si>
  <si>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</si>
  <si>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</si>
  <si>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</si>
  <si>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</si>
  <si>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</si>
  <si>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</si>
  <si>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</si>
  <si>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</si>
  <si>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</si>
  <si>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</si>
  <si>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</si>
  <si>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</si>
  <si>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</si>
  <si>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</si>
  <si>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</si>
  <si>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</si>
  <si>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</si>
  <si>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</si>
  <si>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</si>
  <si>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</si>
  <si>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</si>
  <si>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</si>
  <si>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</si>
  <si>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</si>
  <si>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</si>
  <si>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</si>
  <si>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</si>
  <si>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</si>
  <si>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</si>
  <si>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</si>
  <si>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</si>
  <si>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</si>
  <si>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</si>
  <si>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</si>
  <si>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</si>
  <si>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</si>
  <si>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</si>
  <si>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</si>
  <si>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</si>
  <si>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</si>
  <si>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</si>
  <si>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</si>
  <si>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</si>
  <si>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</si>
  <si>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</si>
  <si>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</si>
  <si>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</si>
  <si>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</si>
  <si>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</si>
  <si>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</si>
  <si>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</si>
  <si>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</si>
  <si>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</si>
  <si>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</si>
  <si>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</si>
  <si>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</si>
  <si>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</si>
  <si>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</si>
  <si>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</si>
  <si>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</si>
  <si>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</si>
  <si>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</si>
  <si>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</si>
  <si>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</si>
  <si>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</si>
  <si>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</si>
  <si>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</si>
  <si>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</si>
  <si>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</si>
  <si>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</si>
  <si>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</si>
  <si>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</si>
  <si>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</si>
  <si>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</si>
  <si>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</si>
  <si>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</si>
  <si>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</si>
  <si>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</si>
  <si>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</si>
  <si>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</si>
  <si>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</si>
  <si>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</si>
  <si>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</si>
  <si>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</si>
  <si>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</si>
  <si>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</si>
  <si>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</si>
  <si>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</si>
  <si>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</si>
  <si>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</si>
  <si>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</si>
  <si>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</si>
  <si>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</si>
  <si>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</si>
  <si>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</si>
  <si>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</si>
  <si>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</si>
  <si>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</si>
  <si>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</si>
  <si>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</si>
  <si>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</si>
  <si>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</si>
  <si>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</si>
  <si>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</si>
  <si>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</si>
  <si>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</si>
  <si>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</si>
  <si>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</si>
  <si>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</si>
  <si>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</si>
  <si>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</si>
  <si>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</si>
  <si>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</si>
  <si>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</si>
  <si>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</si>
  <si>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</si>
  <si>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</si>
  <si>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</si>
  <si>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</si>
  <si>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</si>
  <si>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</si>
  <si>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</si>
  <si>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</si>
  <si>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</si>
  <si>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</si>
  <si>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</si>
  <si>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</si>
  <si>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</si>
  <si>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</si>
  <si>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</si>
  <si>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</si>
  <si>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</si>
  <si>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</si>
  <si>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</si>
  <si>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</si>
  <si>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</si>
  <si>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</si>
  <si>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</si>
  <si>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</si>
  <si>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</si>
  <si>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</si>
  <si>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</si>
  <si>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</si>
  <si>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</si>
  <si>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</si>
  <si>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</si>
  <si>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</si>
  <si>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</si>
  <si>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</si>
  <si>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</si>
  <si>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</si>
  <si>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</si>
  <si>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</si>
  <si>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</si>
  <si>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</si>
  <si>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</si>
  <si>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</si>
  <si>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</si>
  <si>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</si>
  <si>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</si>
  <si>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</si>
  <si>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</si>
  <si>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</si>
  <si>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</si>
  <si>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</si>
  <si>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</si>
  <si>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</si>
  <si>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</si>
  <si>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</si>
  <si>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</si>
  <si>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</si>
  <si>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</si>
  <si>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</si>
  <si>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</si>
  <si>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</si>
  <si>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</si>
  <si>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</si>
  <si>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</si>
  <si>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</si>
  <si>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</si>
  <si>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</si>
  <si>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</si>
  <si>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</si>
  <si>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</si>
  <si>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</si>
  <si>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</si>
  <si>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</si>
  <si>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</si>
  <si>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</si>
  <si>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</si>
  <si>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</si>
  <si>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</si>
  <si>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</si>
  <si>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</si>
  <si>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</si>
  <si>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</si>
  <si>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</si>
  <si>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</si>
  <si>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</si>
  <si>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</si>
  <si>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</si>
  <si>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</si>
  <si>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</si>
  <si>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</si>
  <si>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</si>
  <si>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</si>
  <si>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</si>
  <si>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</si>
  <si>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</si>
  <si>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</si>
  <si>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</si>
  <si>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</si>
  <si>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</si>
  <si>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</si>
  <si>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</si>
  <si>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</si>
  <si>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</si>
  <si>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</si>
  <si>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</si>
  <si>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</si>
  <si>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</si>
  <si>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</si>
  <si>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</si>
  <si>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</si>
  <si>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</si>
  <si>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</si>
  <si>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</si>
  <si>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</si>
  <si>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</si>
  <si>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</si>
  <si>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</si>
  <si>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</si>
  <si>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</si>
  <si>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</si>
  <si>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</si>
  <si>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</si>
  <si>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</si>
  <si>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</si>
  <si>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</si>
  <si>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</si>
  <si>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</si>
  <si>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</si>
  <si>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</si>
  <si>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</si>
  <si>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</si>
  <si>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</si>
  <si>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</si>
  <si>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</si>
  <si>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</si>
  <si>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</si>
  <si>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</si>
  <si>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</si>
  <si>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</si>
  <si>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</si>
  <si>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</si>
  <si>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</si>
  <si>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</si>
  <si>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</si>
  <si>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</si>
  <si>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</si>
  <si>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</si>
  <si>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</si>
  <si>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</si>
  <si>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</si>
  <si>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</si>
  <si>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</si>
  <si>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</si>
  <si>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</si>
  <si>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</si>
  <si>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</si>
  <si>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</si>
  <si>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</si>
  <si>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</si>
  <si>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</si>
  <si>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</si>
  <si>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</si>
  <si>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</si>
  <si>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</si>
  <si>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</si>
  <si>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</si>
  <si>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</si>
  <si>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</si>
  <si>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</si>
  <si>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</si>
  <si>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</si>
  <si>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</si>
  <si>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</si>
  <si>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</si>
  <si>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</si>
  <si>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</si>
  <si>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</si>
  <si>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</si>
  <si>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</si>
  <si>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</si>
  <si>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</si>
  <si>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</si>
  <si>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</si>
  <si>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</si>
  <si>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</si>
  <si>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</si>
  <si>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</si>
  <si>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</si>
  <si>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</si>
  <si>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</si>
  <si>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</si>
  <si>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</si>
  <si>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</si>
  <si>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</si>
  <si>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</si>
  <si>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</si>
  <si>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</si>
  <si>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</si>
  <si>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</si>
  <si>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</si>
  <si>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</si>
  <si>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</si>
  <si>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</si>
  <si>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</si>
  <si>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</si>
  <si>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</si>
  <si>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</si>
  <si>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</si>
  <si>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</si>
  <si>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</si>
  <si>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</si>
  <si>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</si>
  <si>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</si>
  <si>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</si>
  <si>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</si>
  <si>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</si>
  <si>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</si>
  <si>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</si>
  <si>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</si>
  <si>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</si>
  <si>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</si>
  <si>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</si>
  <si>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</si>
  <si>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</si>
  <si>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</si>
  <si>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</si>
  <si>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</si>
  <si>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</si>
  <si>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</si>
  <si>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</si>
  <si>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</si>
  <si>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</si>
  <si>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</si>
  <si>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</si>
  <si>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</si>
  <si>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</si>
  <si>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</si>
  <si>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</si>
  <si>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</si>
  <si>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</si>
  <si>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</si>
  <si>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</si>
  <si>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</si>
  <si>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</si>
  <si>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</si>
  <si>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</si>
  <si>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</si>
  <si>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</si>
  <si>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</si>
  <si>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</si>
  <si>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</si>
  <si>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</si>
  <si>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</si>
  <si>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</si>
  <si>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</si>
  <si>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</si>
  <si>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</si>
  <si>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</si>
  <si>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</si>
  <si>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</si>
  <si>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</si>
  <si>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</si>
  <si>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</si>
  <si>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</si>
  <si>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</si>
  <si>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</si>
  <si>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</si>
  <si>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</si>
  <si>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</si>
  <si>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</si>
  <si>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</si>
  <si>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</si>
  <si>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</si>
  <si>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</si>
  <si>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</si>
  <si>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</si>
  <si>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</si>
  <si>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</si>
  <si>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</si>
  <si>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</si>
  <si>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</si>
  <si>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</si>
  <si>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</si>
  <si>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</si>
  <si>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</si>
  <si>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</si>
  <si>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</si>
  <si>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</si>
  <si>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</si>
  <si>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</si>
  <si>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</si>
  <si>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</si>
  <si>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</si>
  <si>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</si>
  <si>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</si>
  <si>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</si>
  <si>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</si>
  <si>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</si>
  <si>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</si>
  <si>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</si>
  <si>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</si>
  <si>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</si>
  <si>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</si>
  <si>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</si>
  <si>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</si>
  <si>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</si>
  <si>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</si>
  <si>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</si>
  <si>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</si>
  <si>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</si>
  <si>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</si>
  <si>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</si>
  <si>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</si>
  <si>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</si>
  <si>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</si>
  <si>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</si>
  <si>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</si>
  <si>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</si>
  <si>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</si>
  <si>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</si>
  <si>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</si>
  <si>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</si>
  <si>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</si>
  <si>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</si>
  <si>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</si>
  <si>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</si>
  <si>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</si>
  <si>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</si>
  <si>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</si>
  <si>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</si>
  <si>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</si>
  <si>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</si>
  <si>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</si>
  <si>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</si>
  <si>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</si>
  <si>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</si>
  <si>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</si>
  <si>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</si>
  <si>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</si>
  <si>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</si>
  <si>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</si>
  <si>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</si>
  <si>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</si>
  <si>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</si>
  <si>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</si>
  <si>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</si>
  <si>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</si>
  <si>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</si>
  <si>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</si>
  <si>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</si>
  <si>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</si>
  <si>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</si>
  <si>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</si>
  <si>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</si>
  <si>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</si>
  <si>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</si>
  <si>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</si>
  <si>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</si>
  <si>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</si>
  <si>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</si>
  <si>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</si>
  <si>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</si>
  <si>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</si>
  <si>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</si>
  <si>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</si>
  <si>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</si>
  <si>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</si>
  <si>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</si>
  <si>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</si>
  <si>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</si>
  <si>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</si>
  <si>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</si>
  <si>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</si>
  <si>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</si>
  <si>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</si>
  <si>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</si>
  <si>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</si>
  <si>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</si>
  <si>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</si>
  <si>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</si>
  <si>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</si>
  <si>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</si>
  <si>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</si>
  <si>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</si>
  <si>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</si>
  <si>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</si>
  <si>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</si>
  <si>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</si>
  <si>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</si>
  <si>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</si>
  <si>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</si>
  <si>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</si>
  <si>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</si>
  <si>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</si>
  <si>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</si>
  <si>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</si>
  <si>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</si>
  <si>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</si>
  <si>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</si>
  <si>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</si>
  <si>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</si>
  <si>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</si>
  <si>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</si>
  <si>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</si>
  <si>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</si>
  <si>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</si>
  <si>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</si>
  <si>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</si>
  <si>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</si>
  <si>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</si>
  <si>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</si>
  <si>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</si>
  <si>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</si>
  <si>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</si>
  <si>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</si>
  <si>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</si>
  <si>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</si>
  <si>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</si>
  <si>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</si>
  <si>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</si>
  <si>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</si>
  <si>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</si>
  <si>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</si>
  <si>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</si>
  <si>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</si>
  <si>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</si>
  <si>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</si>
  <si>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</si>
  <si>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</si>
  <si>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</si>
  <si>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</si>
  <si>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</si>
  <si>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</si>
  <si>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</si>
  <si>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</si>
  <si>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</si>
  <si>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</si>
  <si>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</si>
  <si>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</si>
  <si>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</si>
  <si>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</si>
  <si>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</si>
  <si>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</si>
  <si>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</si>
  <si>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</si>
  <si>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</si>
  <si>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</si>
  <si>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</si>
  <si>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</si>
  <si>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</si>
  <si>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</si>
  <si>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</si>
  <si>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</si>
  <si>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</si>
  <si>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</si>
  <si>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</si>
  <si>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</si>
  <si>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</si>
  <si>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</si>
  <si>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</si>
  <si>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</si>
  <si>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</si>
  <si>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</si>
  <si>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</si>
  <si>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</si>
  <si>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</si>
  <si>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</si>
  <si>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</si>
  <si>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</si>
  <si>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</si>
  <si>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</si>
  <si>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</si>
  <si>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</si>
  <si>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</si>
  <si>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</si>
  <si>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</si>
  <si>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</si>
  <si>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</si>
  <si>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</si>
  <si>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</si>
  <si>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</si>
  <si>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</si>
  <si>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</si>
  <si>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</si>
  <si>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</si>
  <si>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</si>
  <si>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</si>
  <si>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</si>
  <si>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</si>
  <si>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</si>
  <si>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</si>
  <si>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</si>
  <si>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</si>
  <si>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</si>
  <si>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</si>
  <si>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</si>
  <si>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</si>
  <si>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</si>
  <si>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</si>
  <si>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</si>
  <si>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</si>
  <si>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</si>
  <si>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</si>
  <si>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</si>
  <si>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</si>
  <si>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</si>
  <si>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</si>
  <si>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</si>
  <si>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</si>
  <si>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</si>
  <si>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</si>
  <si>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</si>
  <si>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</si>
  <si>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</si>
  <si>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</si>
  <si>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</si>
  <si>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</si>
  <si>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</si>
  <si>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</si>
  <si>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</si>
  <si>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</si>
  <si>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</si>
  <si>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</si>
  <si>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</si>
  <si>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</si>
  <si>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</si>
  <si>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</si>
  <si>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</si>
  <si>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</si>
  <si>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</si>
  <si>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</si>
  <si>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</si>
  <si>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</si>
  <si>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</si>
  <si>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</si>
  <si>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</si>
  <si>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</si>
  <si>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</si>
  <si>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</si>
  <si>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</si>
  <si>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</si>
  <si>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</si>
  <si>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</si>
  <si>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</si>
  <si>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</si>
  <si>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</si>
  <si>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</si>
  <si>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</si>
  <si>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</si>
  <si>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</si>
  <si>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</si>
  <si>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</si>
  <si>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</si>
  <si>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</si>
  <si>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</si>
  <si>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</si>
  <si>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</si>
  <si>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</si>
  <si>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</si>
  <si>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</si>
  <si>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</si>
  <si>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</si>
  <si>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</si>
  <si>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</si>
  <si>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</si>
  <si>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</si>
  <si>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</si>
  <si>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</si>
  <si>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</si>
  <si>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</si>
  <si>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</si>
  <si>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</si>
  <si>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</si>
  <si>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</si>
  <si>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</si>
  <si>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</si>
  <si>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</si>
  <si>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</si>
  <si>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</si>
  <si>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</si>
  <si>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</si>
  <si>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</si>
  <si>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</si>
  <si>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</si>
  <si>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</si>
  <si>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</si>
  <si>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</si>
  <si>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</si>
  <si>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</si>
  <si>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</si>
  <si>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</si>
  <si>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</si>
  <si>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</si>
  <si>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</si>
  <si>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</si>
  <si>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</si>
  <si>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</si>
  <si>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</si>
  <si>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</si>
  <si>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</si>
  <si>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</si>
  <si>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</si>
  <si>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</si>
  <si>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</si>
  <si>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</si>
  <si>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</si>
  <si>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</si>
  <si>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</si>
  <si>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</si>
  <si>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</si>
  <si>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</si>
  <si>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</si>
  <si>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</si>
  <si>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</si>
  <si>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</si>
  <si>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</si>
  <si>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</si>
  <si>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</si>
  <si>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</si>
  <si>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</si>
  <si>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</si>
  <si>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</si>
  <si>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</si>
  <si>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</si>
  <si>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</si>
  <si>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</si>
  <si>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</si>
  <si>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</si>
  <si>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</si>
  <si>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</si>
  <si>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</si>
  <si>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</si>
  <si>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</si>
  <si>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</si>
  <si>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</si>
  <si>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</si>
  <si>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</si>
  <si>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</si>
  <si>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</si>
  <si>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</si>
  <si>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</si>
  <si>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</si>
  <si>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</si>
  <si>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</si>
  <si>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</si>
  <si>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</si>
  <si>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</si>
  <si>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</si>
  <si>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</si>
  <si>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</si>
  <si>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</si>
  <si>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</si>
  <si>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</si>
  <si>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</si>
  <si>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</si>
  <si>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</si>
  <si>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</si>
  <si>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</si>
  <si>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</si>
  <si>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</si>
  <si>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</si>
  <si>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</si>
  <si>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</si>
  <si>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</si>
  <si>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</si>
  <si>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</si>
  <si>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</si>
  <si>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</si>
  <si>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</si>
  <si>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</si>
  <si>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</si>
  <si>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</si>
  <si>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</si>
  <si>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</si>
  <si>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</si>
  <si>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</si>
  <si>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</si>
  <si>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</si>
  <si>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</si>
  <si>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</si>
  <si>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</si>
  <si>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</si>
  <si>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</si>
  <si>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</si>
  <si>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</si>
  <si>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</si>
  <si>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</si>
  <si>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</si>
  <si>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</si>
  <si>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</si>
  <si>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</si>
  <si>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</si>
  <si>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</si>
  <si>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</si>
  <si>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</si>
  <si>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</si>
  <si>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</si>
  <si>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</si>
  <si>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</si>
  <si>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</si>
  <si>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</si>
  <si>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</si>
  <si>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</si>
  <si>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</si>
  <si>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</si>
  <si>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</si>
  <si>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</si>
  <si>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</si>
  <si>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</si>
  <si>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</si>
  <si>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</si>
  <si>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</si>
  <si>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</si>
  <si>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</si>
  <si>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</si>
  <si>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</si>
  <si>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</si>
  <si>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</si>
  <si>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</si>
  <si>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</si>
  <si>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</si>
  <si>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</si>
  <si>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</si>
  <si>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</si>
  <si>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</si>
  <si>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</si>
  <si>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</si>
  <si>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</si>
  <si>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</si>
  <si>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</si>
  <si>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</si>
  <si>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</si>
  <si>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</si>
  <si>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</si>
  <si>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</si>
  <si>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</si>
  <si>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</si>
  <si>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</si>
  <si>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</si>
  <si>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</si>
  <si>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</si>
  <si>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</si>
  <si>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</si>
  <si>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</si>
  <si>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</si>
  <si>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</si>
  <si>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</si>
  <si>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</si>
  <si>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</si>
  <si>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</si>
  <si>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</si>
  <si>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</si>
  <si>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</si>
  <si>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</si>
  <si>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</si>
  <si>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</si>
  <si>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</si>
  <si>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</si>
  <si>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</si>
  <si>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</si>
  <si>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</si>
  <si>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</si>
  <si>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</si>
  <si>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</si>
  <si>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</si>
  <si>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</si>
  <si>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</si>
  <si>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</si>
  <si>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</si>
  <si>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</si>
  <si>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</si>
  <si>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</si>
  <si>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</si>
  <si>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</si>
  <si>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</si>
  <si>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</si>
  <si>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</si>
  <si>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</si>
  <si>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</si>
  <si>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</si>
  <si>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</si>
  <si>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</si>
  <si>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</si>
  <si>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</si>
  <si>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</si>
  <si>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</si>
  <si>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</si>
  <si>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</si>
  <si>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</si>
  <si>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</si>
  <si>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</si>
  <si>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</si>
  <si>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</si>
  <si>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</si>
  <si>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</si>
  <si>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</si>
  <si>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</si>
  <si>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</si>
  <si>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</si>
  <si>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</si>
  <si>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</si>
  <si>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</si>
  <si>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</si>
  <si>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</si>
  <si>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</si>
  <si>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</si>
  <si>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</si>
  <si>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</si>
  <si>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</si>
  <si>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</si>
  <si>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</si>
  <si>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</si>
  <si>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</si>
  <si>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</si>
  <si>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</si>
  <si>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</si>
  <si>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</si>
  <si>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</si>
  <si>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</si>
  <si>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</si>
  <si>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</si>
  <si>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</si>
  <si>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</si>
  <si>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</si>
  <si>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</si>
  <si>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</si>
  <si>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</si>
  <si>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</si>
  <si>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</si>
  <si>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</si>
  <si>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</si>
  <si>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</si>
  <si>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</si>
  <si>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</si>
  <si>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</si>
  <si>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</si>
  <si>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</si>
  <si>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</si>
  <si>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</si>
  <si>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</si>
  <si>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</si>
  <si>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</si>
  <si>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</si>
  <si>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</si>
  <si>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</si>
  <si>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</si>
  <si>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</si>
  <si>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</si>
  <si>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</si>
  <si>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</si>
  <si>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</si>
  <si>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</si>
  <si>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</si>
  <si>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</si>
  <si>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</si>
  <si>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</si>
  <si>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</si>
  <si>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</si>
  <si>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</si>
  <si>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</si>
  <si>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</si>
  <si>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</si>
  <si>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</si>
  <si>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</si>
  <si>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</si>
  <si>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</si>
  <si>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</si>
  <si>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</si>
  <si>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</si>
  <si>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</si>
  <si>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</si>
  <si>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</si>
  <si>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</si>
  <si>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</si>
  <si>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</si>
  <si>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</si>
  <si>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</si>
  <si>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</si>
  <si>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</si>
  <si>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</si>
  <si>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</si>
  <si>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</si>
  <si>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</si>
  <si>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</si>
  <si>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</si>
  <si>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</si>
  <si>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</si>
  <si>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</si>
  <si>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</si>
  <si>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</si>
  <si>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</si>
  <si>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</si>
  <si>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</si>
  <si>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</si>
  <si>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</si>
  <si>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</si>
  <si>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</si>
  <si>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</si>
  <si>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</si>
  <si>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</si>
  <si>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</si>
  <si>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</si>
  <si>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</si>
  <si>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</si>
  <si>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</si>
  <si>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</si>
  <si>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</si>
  <si>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</si>
  <si>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</si>
  <si>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</si>
  <si>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</si>
  <si>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</si>
  <si>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</si>
  <si>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</si>
  <si>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</si>
  <si>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</si>
  <si>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</si>
  <si>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</si>
  <si>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</si>
  <si>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</si>
  <si>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</si>
  <si>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</si>
  <si>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</si>
  <si>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</si>
  <si>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</si>
  <si>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</si>
  <si>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</si>
  <si>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</si>
  <si>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</si>
  <si>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</si>
  <si>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</si>
  <si>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</si>
  <si>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</si>
  <si>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</si>
  <si>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</si>
  <si>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</si>
  <si>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</si>
  <si>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</si>
  <si>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</si>
  <si>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</si>
  <si>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</si>
  <si>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</si>
  <si>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</si>
  <si>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</si>
  <si>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</si>
  <si>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</si>
  <si>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</si>
  <si>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</si>
  <si>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</si>
  <si>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</si>
  <si>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</si>
  <si>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</si>
  <si>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</si>
  <si>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</si>
  <si>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</si>
  <si>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</si>
  <si>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</si>
  <si>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</si>
  <si>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</si>
  <si>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</si>
  <si>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</si>
  <si>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</si>
  <si>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</si>
  <si>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</si>
  <si>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</si>
  <si>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</si>
  <si>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</si>
  <si>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</si>
  <si>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</si>
  <si>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</si>
  <si>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</si>
  <si>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</si>
  <si>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</si>
  <si>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</si>
  <si>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</si>
  <si>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</si>
  <si>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</si>
  <si>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</si>
  <si>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</si>
  <si>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</si>
  <si>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</si>
  <si>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</si>
  <si>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</si>
  <si>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</si>
  <si>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</si>
  <si>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</si>
  <si>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</si>
  <si>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</si>
  <si>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</si>
  <si>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</si>
  <si>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</si>
  <si>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</si>
  <si>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</si>
  <si>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</si>
  <si>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</si>
  <si>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</si>
  <si>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</si>
  <si>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</si>
  <si>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</si>
  <si>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</si>
  <si>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</si>
  <si>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</si>
  <si>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</si>
  <si>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</si>
  <si>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</si>
  <si>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</si>
  <si>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</si>
  <si>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</si>
  <si>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</si>
  <si>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</si>
  <si>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</si>
  <si>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</si>
  <si>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</si>
  <si>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</si>
  <si>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</si>
  <si>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</si>
  <si>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</si>
  <si>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</si>
  <si>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</si>
  <si>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</si>
  <si>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</si>
  <si>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</si>
  <si>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</si>
  <si>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</si>
  <si>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</si>
  <si>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</si>
  <si>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</si>
  <si>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</si>
  <si>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</si>
  <si>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</si>
  <si>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</si>
  <si>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</si>
  <si>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</si>
  <si>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</si>
  <si>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</si>
  <si>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</si>
  <si>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</si>
  <si>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</si>
  <si>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</si>
  <si>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</si>
  <si>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</si>
  <si>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</si>
  <si>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</si>
  <si>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</si>
  <si>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</si>
  <si>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</si>
  <si>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</si>
  <si>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</si>
  <si>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</si>
  <si>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</si>
  <si>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</si>
  <si>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</si>
  <si>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</si>
  <si>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</si>
  <si>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</si>
  <si>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</si>
  <si>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</si>
  <si>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</si>
  <si>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</si>
  <si>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</si>
  <si>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</si>
  <si>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</si>
  <si>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</si>
  <si>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</si>
  <si>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</si>
  <si>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</si>
  <si>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</si>
  <si>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</si>
  <si>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</si>
  <si>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</si>
  <si>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</si>
  <si>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</si>
  <si>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</si>
  <si>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</si>
  <si>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</si>
  <si>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</si>
  <si>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</si>
  <si>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</si>
  <si>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</si>
  <si>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</si>
  <si>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</si>
  <si>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</si>
  <si>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</si>
  <si>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</si>
  <si>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</si>
  <si>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</si>
  <si>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</si>
  <si>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</si>
  <si>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</si>
  <si>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</si>
  <si>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</si>
  <si>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</si>
  <si>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</si>
  <si>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</si>
  <si>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</si>
  <si>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</si>
  <si>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</si>
  <si>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</si>
  <si>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</si>
  <si>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</si>
  <si>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</si>
  <si>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</si>
  <si>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</si>
  <si>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</si>
  <si>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</si>
  <si>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</si>
  <si>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</si>
  <si>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</si>
  <si>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</si>
  <si>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</si>
  <si>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</si>
  <si>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</si>
  <si>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</si>
  <si>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</si>
  <si>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</si>
  <si>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</si>
  <si>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</si>
  <si>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</si>
  <si>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</si>
  <si>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</si>
  <si>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</si>
  <si>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</si>
  <si>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</si>
  <si>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</si>
  <si>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</si>
  <si>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</si>
  <si>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</si>
  <si>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</si>
  <si>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</si>
  <si>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</si>
  <si>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</si>
  <si>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</si>
  <si>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</si>
  <si>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</si>
  <si>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</si>
  <si>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</si>
  <si>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</si>
  <si>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</si>
  <si>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</si>
  <si>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</si>
  <si>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</si>
  <si>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</si>
  <si>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</si>
  <si>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</si>
  <si>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</si>
  <si>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</si>
  <si>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</si>
  <si>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</si>
  <si>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</si>
  <si>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</si>
  <si>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</si>
  <si>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</si>
  <si>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</si>
  <si>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</si>
  <si>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</si>
  <si>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</si>
  <si>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</si>
  <si>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</si>
  <si>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</si>
  <si>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</si>
  <si>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</si>
  <si>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</si>
  <si>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</si>
  <si>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</si>
  <si>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</si>
  <si>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</si>
  <si>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</si>
  <si>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</si>
  <si>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</si>
  <si>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</si>
  <si>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</si>
  <si>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</si>
  <si>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</si>
  <si>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</si>
  <si>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</si>
  <si>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</si>
  <si>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</si>
  <si>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</si>
  <si>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</si>
  <si>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</si>
  <si>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</si>
  <si>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</si>
  <si>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</si>
  <si>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</si>
  <si>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</si>
  <si>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</si>
  <si>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</si>
  <si>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</si>
  <si>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</si>
  <si>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</si>
  <si>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</si>
  <si>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</si>
  <si>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</si>
  <si>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</si>
  <si>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</si>
  <si>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</si>
  <si>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</si>
  <si>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</si>
  <si>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</si>
  <si>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</si>
  <si>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</si>
  <si>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</si>
  <si>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</si>
  <si>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</si>
  <si>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</si>
  <si>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</si>
  <si>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</si>
  <si>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</si>
  <si>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</si>
  <si>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</si>
  <si>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</si>
  <si>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</si>
  <si>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</si>
  <si>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</si>
  <si>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</si>
  <si>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</si>
  <si>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</si>
  <si>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</si>
  <si>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</si>
  <si>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</si>
  <si>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</si>
  <si>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</si>
  <si>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</si>
  <si>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</si>
  <si>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</si>
  <si>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</si>
  <si>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</si>
  <si>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</si>
  <si>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</si>
  <si>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</si>
  <si>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</si>
  <si>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</si>
  <si>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</si>
  <si>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</si>
  <si>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</si>
  <si>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</si>
  <si>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</si>
  <si>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</si>
  <si>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</si>
  <si>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</si>
  <si>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</si>
  <si>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</si>
  <si>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</si>
  <si>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</si>
  <si>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</si>
  <si>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</si>
  <si>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</si>
  <si>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</si>
  <si>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</si>
  <si>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</si>
  <si>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</si>
  <si>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</si>
  <si>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</si>
  <si>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</si>
  <si>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</si>
  <si>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</si>
  <si>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</si>
  <si>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</si>
  <si>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</si>
  <si>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</si>
  <si>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</si>
  <si>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</si>
  <si>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</si>
  <si>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</si>
  <si>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</si>
  <si>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</si>
  <si>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</si>
  <si>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</si>
  <si>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</si>
  <si>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</si>
  <si>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</si>
  <si>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</si>
  <si>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</si>
  <si>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</si>
  <si>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</si>
  <si>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</si>
  <si>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</si>
  <si>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</si>
  <si>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</si>
  <si>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</si>
  <si>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</si>
  <si>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</si>
  <si>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</si>
  <si>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</si>
  <si>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</si>
  <si>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</si>
  <si>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</si>
  <si>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</si>
  <si>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</si>
  <si>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</si>
  <si>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</si>
  <si>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</si>
  <si>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</si>
  <si>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</si>
  <si>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</si>
  <si>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</si>
  <si>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</si>
  <si>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</si>
  <si>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</si>
  <si>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</si>
  <si>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</si>
  <si>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</si>
  <si>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</si>
  <si>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</si>
  <si>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</si>
  <si>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</si>
  <si>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</si>
  <si>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</si>
  <si>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</si>
  <si>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</si>
  <si>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</si>
  <si>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</si>
  <si>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</si>
  <si>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</si>
  <si>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</si>
  <si>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</si>
  <si>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</si>
  <si>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</si>
  <si>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</si>
  <si>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</si>
  <si>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</si>
  <si>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</si>
  <si>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</si>
  <si>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</si>
  <si>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</si>
  <si>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</si>
  <si>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</si>
  <si>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</si>
  <si>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</si>
  <si>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</si>
  <si>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</si>
  <si>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</si>
  <si>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</si>
  <si>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</si>
  <si>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</si>
  <si>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</si>
  <si>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</si>
  <si>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</si>
  <si>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</si>
  <si>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</si>
  <si>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</si>
  <si>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</si>
  <si>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</si>
  <si>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</si>
  <si>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</si>
  <si>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</si>
  <si>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</si>
  <si>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</si>
  <si>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</si>
  <si>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</si>
  <si>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</si>
  <si>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</si>
  <si>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</si>
  <si>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</si>
  <si>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</si>
  <si>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</si>
  <si>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</si>
  <si>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</si>
  <si>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</si>
  <si>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</si>
  <si>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</si>
  <si>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</si>
  <si>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</si>
  <si>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</si>
  <si>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</si>
  <si>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</si>
  <si>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</si>
  <si>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</si>
  <si>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</si>
  <si>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</si>
  <si>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</si>
  <si>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</si>
  <si>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</si>
  <si>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</si>
  <si>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</si>
  <si>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</si>
  <si>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</si>
  <si>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</si>
  <si>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</si>
  <si>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</si>
  <si>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</si>
  <si>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</si>
  <si>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</si>
  <si>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</si>
  <si>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</si>
  <si>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</si>
  <si>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</si>
  <si>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</si>
  <si>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</si>
  <si>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</si>
  <si>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</si>
  <si>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</si>
  <si>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</si>
  <si>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</si>
  <si>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</si>
  <si>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</si>
  <si>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</si>
  <si>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</si>
  <si>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</si>
  <si>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</si>
  <si>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</si>
  <si>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</si>
  <si>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</si>
  <si>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</si>
  <si>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</si>
  <si>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</si>
  <si>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</si>
  <si>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</si>
  <si>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</si>
  <si>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</si>
  <si>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</si>
  <si>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</si>
  <si>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</si>
  <si>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</si>
  <si>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</si>
  <si>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</si>
  <si>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</si>
  <si>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</si>
  <si>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</si>
  <si>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</si>
  <si>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</si>
  <si>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</si>
  <si>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</si>
  <si>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</si>
  <si>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</si>
  <si>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</si>
  <si>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</si>
  <si>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</si>
  <si>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</si>
  <si>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</si>
  <si>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</si>
  <si>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</si>
  <si>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</si>
  <si>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</si>
  <si>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</si>
  <si>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</si>
  <si>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</si>
  <si>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</si>
  <si>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</si>
  <si>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</si>
  <si>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</si>
  <si>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</si>
  <si>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</si>
  <si>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</si>
  <si>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</si>
  <si>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</si>
  <si>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</si>
  <si>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</si>
  <si>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</si>
  <si>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</si>
  <si>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</si>
  <si>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</si>
  <si>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</si>
  <si>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</si>
  <si>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</si>
  <si>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</si>
  <si>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</si>
  <si>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</si>
  <si>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</si>
  <si>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</si>
  <si>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</si>
  <si>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</si>
  <si>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</si>
  <si>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</si>
  <si>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</si>
  <si>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</si>
  <si>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</si>
  <si>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</si>
  <si>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</si>
  <si>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</si>
  <si>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</si>
  <si>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</si>
  <si>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</si>
  <si>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</si>
  <si>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</si>
  <si>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</si>
  <si>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</si>
  <si>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</si>
  <si>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</si>
  <si>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</si>
  <si>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</si>
  <si>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</si>
  <si>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</si>
  <si>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</si>
  <si>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</si>
  <si>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</si>
  <si>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</si>
  <si>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</si>
  <si>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</si>
  <si>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</si>
  <si>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</si>
  <si>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</si>
  <si>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</si>
  <si>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</si>
  <si>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</si>
  <si>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</si>
  <si>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</si>
  <si>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</si>
  <si>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</si>
  <si>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</si>
  <si>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</si>
  <si>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</si>
  <si>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</si>
  <si>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</si>
  <si>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</si>
  <si>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</si>
  <si>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</si>
  <si>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</si>
  <si>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</si>
  <si>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</si>
  <si>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</si>
  <si>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</si>
  <si>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</si>
  <si>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</si>
  <si>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</si>
  <si>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</si>
  <si>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</si>
  <si>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</si>
  <si>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</si>
  <si>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</si>
  <si>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</si>
  <si>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</si>
  <si>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</si>
  <si>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</si>
  <si>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</si>
  <si>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</si>
  <si>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</si>
  <si>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</si>
  <si>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</si>
  <si>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</si>
  <si>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</si>
  <si>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</si>
  <si>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</si>
  <si>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</si>
  <si>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</si>
  <si>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</si>
  <si>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</si>
  <si>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</si>
  <si>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</si>
  <si>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</si>
  <si>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</si>
  <si>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</si>
  <si>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</si>
  <si>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</si>
  <si>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</si>
  <si>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</si>
  <si>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</si>
  <si>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</si>
  <si>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</si>
  <si>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</si>
  <si>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</si>
  <si>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</si>
  <si>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</si>
  <si>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</si>
  <si>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</si>
  <si>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</si>
  <si>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</si>
  <si>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</si>
  <si>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</si>
  <si>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</si>
  <si>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</si>
  <si>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</si>
  <si>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</si>
  <si>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</si>
  <si>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</si>
  <si>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</si>
  <si>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</si>
  <si>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</si>
  <si>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</si>
  <si>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</si>
  <si>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</si>
  <si>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</si>
  <si>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</si>
  <si>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</si>
  <si>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</si>
  <si>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</si>
  <si>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</si>
  <si>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</si>
  <si>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</si>
  <si>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</si>
  <si>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</si>
  <si>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</si>
  <si>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</si>
  <si>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</si>
  <si>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</si>
  <si>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</si>
  <si>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</si>
  <si>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</si>
  <si>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</si>
  <si>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</si>
  <si>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</si>
  <si>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</si>
  <si>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</si>
  <si>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</si>
  <si>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</si>
  <si>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</si>
  <si>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</si>
  <si>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</si>
  <si>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</si>
  <si>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</si>
  <si>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</si>
  <si>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</si>
  <si>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</si>
  <si>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</si>
  <si>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</si>
  <si>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</si>
  <si>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</si>
  <si>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</si>
  <si>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</si>
  <si>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</si>
  <si>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</si>
  <si>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</si>
  <si>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</si>
  <si>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</si>
  <si>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</si>
  <si>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</si>
  <si>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</si>
  <si>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</si>
  <si>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</si>
  <si>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</si>
  <si>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</si>
  <si>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</si>
  <si>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</si>
  <si>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</si>
  <si>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</si>
  <si>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</si>
  <si>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</si>
  <si>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</si>
  <si>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</si>
  <si>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</si>
  <si>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</si>
  <si>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</si>
  <si>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</si>
  <si>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</si>
  <si>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</si>
  <si>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</si>
  <si>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</si>
  <si>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</si>
  <si>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</si>
  <si>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</si>
  <si>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</si>
  <si>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</si>
  <si>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</si>
  <si>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</si>
  <si>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</si>
  <si>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</si>
  <si>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</si>
  <si>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</si>
  <si>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</si>
  <si>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</si>
  <si>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</si>
  <si>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</si>
  <si>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</si>
  <si>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</si>
  <si>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</si>
  <si>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</si>
  <si>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</si>
  <si>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</si>
  <si>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</si>
  <si>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</si>
  <si>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</si>
  <si>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</si>
  <si>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</si>
  <si>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</si>
  <si>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</si>
  <si>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</si>
  <si>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</si>
  <si>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</si>
  <si>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</si>
  <si>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</si>
  <si>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</si>
  <si>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</si>
  <si>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</si>
  <si>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</si>
  <si>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</si>
  <si>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</si>
  <si>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</si>
  <si>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</si>
  <si>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</si>
  <si>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</si>
  <si>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</si>
  <si>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</si>
  <si>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</si>
  <si>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</si>
  <si>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</si>
  <si>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</si>
  <si>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</si>
  <si>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</si>
  <si>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</si>
  <si>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</si>
  <si>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</si>
  <si>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</si>
  <si>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</si>
  <si>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</si>
  <si>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</si>
  <si>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</si>
  <si>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</si>
  <si>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</si>
  <si>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</si>
  <si>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</si>
  <si>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</si>
  <si>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</si>
  <si>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</si>
  <si>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</si>
  <si>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</si>
  <si>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</si>
  <si>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</si>
  <si>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</si>
  <si>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</si>
  <si>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</si>
  <si>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</si>
  <si>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</si>
  <si>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</si>
  <si>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</si>
  <si>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</si>
  <si>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</si>
  <si>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</si>
  <si>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</si>
  <si>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</si>
  <si>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</si>
  <si>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</si>
  <si>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</si>
  <si>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</si>
  <si>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</si>
  <si>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</si>
  <si>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</si>
  <si>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</si>
  <si>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</si>
  <si>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</si>
  <si>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</si>
  <si>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</si>
  <si>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</si>
  <si>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</si>
  <si>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</si>
  <si>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</si>
  <si>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</si>
  <si>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</si>
  <si>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</si>
  <si>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</si>
  <si>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</si>
  <si>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</si>
  <si>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</si>
  <si>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</si>
  <si>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</si>
  <si>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</si>
  <si>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</si>
  <si>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</si>
  <si>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</si>
  <si>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</si>
  <si>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</si>
  <si>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</si>
  <si>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</si>
  <si>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</si>
  <si>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</si>
  <si>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</si>
  <si>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</si>
  <si>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</si>
  <si>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</si>
  <si>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</si>
  <si>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</si>
  <si>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</si>
  <si>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</si>
  <si>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</si>
  <si>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</si>
  <si>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</si>
  <si>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</si>
  <si>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</si>
  <si>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</si>
  <si>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</si>
  <si>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</si>
  <si>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</si>
  <si>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</si>
  <si>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</si>
  <si>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</si>
  <si>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</si>
  <si>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</si>
  <si>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</si>
  <si>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</si>
  <si>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</si>
  <si>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</si>
  <si>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</si>
  <si>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</si>
  <si>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</si>
  <si>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</si>
  <si>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</si>
  <si>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</si>
  <si>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</si>
  <si>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</si>
  <si>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</si>
  <si>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</si>
  <si>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</si>
  <si>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</si>
  <si>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</si>
  <si>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</si>
  <si>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</si>
  <si>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</si>
  <si>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</si>
  <si>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</si>
  <si>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</si>
  <si>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</si>
  <si>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</si>
  <si>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</si>
  <si>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</si>
  <si>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</si>
  <si>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</si>
  <si>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</si>
  <si>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</si>
  <si>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</si>
  <si>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</si>
  <si>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</si>
  <si>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</si>
  <si>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</si>
  <si>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</si>
  <si>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</si>
  <si>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</si>
  <si>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</si>
  <si>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</si>
  <si>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</si>
  <si>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</si>
  <si>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</si>
  <si>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</si>
  <si>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</si>
  <si>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</si>
  <si>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</si>
  <si>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</si>
  <si>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</si>
  <si>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</si>
  <si>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</si>
  <si>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</si>
  <si>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</si>
  <si>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</si>
  <si>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</si>
  <si>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</si>
  <si>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</si>
  <si>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</si>
  <si>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</si>
  <si>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</si>
  <si>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</si>
  <si>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</si>
  <si>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</si>
  <si>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</si>
  <si>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</si>
  <si>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</si>
  <si>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</si>
  <si>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</si>
  <si>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</si>
  <si>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</si>
  <si>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</si>
  <si>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</si>
  <si>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</si>
  <si>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</si>
  <si>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</si>
  <si>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</si>
  <si>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</si>
  <si>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</si>
  <si>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</si>
  <si>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</si>
  <si>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</si>
  <si>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</si>
  <si>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</si>
  <si>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</si>
  <si>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</si>
  <si>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</si>
  <si>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</si>
  <si>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</si>
  <si>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</si>
  <si>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</si>
  <si>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</si>
  <si>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</si>
  <si>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</si>
  <si>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</si>
  <si>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</si>
  <si>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</si>
  <si>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</si>
  <si>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</si>
  <si>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</si>
  <si>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</si>
  <si>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</si>
  <si>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</si>
  <si>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</si>
  <si>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</si>
  <si>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</si>
  <si>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</si>
  <si>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</si>
  <si>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</si>
  <si>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</si>
  <si>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</si>
  <si>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</si>
  <si>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</si>
  <si>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</si>
  <si>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</si>
  <si>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</si>
  <si>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</si>
  <si>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</si>
  <si>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</si>
  <si>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</si>
  <si>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</si>
  <si>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</si>
  <si>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</si>
  <si>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</si>
  <si>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</si>
  <si>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</si>
  <si>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</si>
  <si>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</si>
  <si>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</si>
  <si>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</si>
  <si>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</si>
  <si>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</si>
  <si>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</si>
  <si>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</si>
  <si>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</si>
  <si>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</si>
  <si>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</si>
  <si>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</si>
  <si>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</si>
  <si>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</si>
  <si>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</si>
  <si>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</si>
  <si>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</si>
  <si>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</si>
  <si>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</si>
  <si>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</si>
  <si>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</si>
  <si>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</si>
  <si>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</si>
  <si>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</si>
  <si>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</si>
  <si>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</si>
  <si>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</si>
  <si>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</si>
  <si>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</si>
  <si>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</si>
  <si>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</si>
  <si>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</si>
  <si>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</si>
  <si>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</si>
  <si>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</si>
  <si>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</si>
  <si>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</si>
  <si>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</si>
  <si>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</si>
  <si>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</si>
  <si>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</si>
  <si>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</si>
  <si>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</si>
  <si>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</si>
  <si>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</si>
  <si>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</si>
  <si>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</si>
  <si>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</si>
  <si>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</si>
  <si>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</si>
  <si>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</si>
  <si>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</si>
  <si>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</si>
  <si>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</si>
  <si>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</si>
  <si>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</si>
  <si>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</si>
  <si>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</si>
  <si>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</si>
  <si>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</si>
  <si>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</si>
  <si>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</si>
  <si>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</si>
  <si>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</si>
  <si>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</si>
  <si>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</si>
  <si>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</si>
  <si>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</si>
  <si>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</si>
  <si>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</si>
  <si>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</si>
  <si>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</si>
  <si>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</si>
  <si>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</si>
  <si>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</si>
  <si>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</si>
  <si>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</si>
  <si>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</si>
  <si>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</si>
  <si>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</si>
  <si>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</si>
  <si>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</si>
  <si>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</si>
  <si>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</si>
  <si>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</si>
  <si>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</si>
  <si>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</si>
  <si>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</si>
  <si>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</si>
  <si>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</si>
  <si>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</si>
  <si>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</si>
  <si>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</si>
  <si>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</si>
  <si>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</si>
  <si>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</si>
  <si>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</si>
  <si>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</si>
  <si>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</si>
  <si>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</si>
  <si>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</si>
  <si>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</si>
  <si>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</si>
  <si>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</si>
  <si>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</si>
  <si>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</si>
  <si>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</si>
  <si>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</si>
  <si>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</si>
  <si>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</si>
  <si>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</si>
  <si>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</si>
  <si>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</si>
  <si>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</si>
  <si>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</si>
  <si>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</si>
  <si>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</si>
  <si>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</si>
  <si>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</si>
  <si>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</si>
  <si>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</si>
  <si>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</si>
  <si>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</si>
  <si>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</si>
  <si>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</si>
  <si>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</si>
  <si>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</si>
  <si>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</si>
  <si>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</si>
  <si>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</si>
  <si>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</si>
  <si>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</si>
  <si>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</si>
  <si>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</si>
  <si>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</si>
  <si>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</si>
  <si>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</si>
  <si>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</si>
  <si>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</si>
  <si>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</si>
  <si>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</si>
  <si>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</si>
  <si>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</si>
  <si>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</si>
  <si>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</si>
  <si>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</si>
  <si>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</si>
  <si>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</si>
  <si>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</si>
  <si>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</si>
  <si>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</si>
  <si>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</si>
  <si>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</si>
  <si>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</si>
  <si>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</si>
  <si>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</si>
  <si>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</si>
  <si>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</si>
  <si>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</si>
  <si>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</si>
  <si>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</si>
  <si>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</si>
  <si>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</si>
  <si>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</si>
  <si>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</si>
  <si>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</si>
  <si>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</si>
  <si>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</si>
  <si>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</si>
  <si>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</si>
  <si>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</si>
  <si>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</si>
  <si>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</si>
  <si>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</si>
  <si>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</si>
  <si>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</si>
  <si>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</si>
  <si>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</si>
  <si>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</si>
  <si>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</si>
  <si>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</si>
  <si>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</si>
  <si>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</si>
  <si>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</si>
  <si>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</si>
  <si>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</si>
  <si>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</si>
  <si>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</si>
  <si>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</si>
  <si>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</si>
  <si>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</si>
  <si>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</si>
  <si>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</si>
  <si>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</si>
  <si>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</si>
  <si>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</si>
  <si>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</si>
  <si>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</si>
  <si>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</si>
  <si>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</si>
  <si>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</si>
  <si>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</si>
  <si>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</si>
  <si>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</si>
  <si>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</si>
  <si>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</si>
  <si>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</si>
  <si>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</si>
  <si>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</si>
  <si>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</si>
  <si>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</si>
  <si>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</si>
  <si>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</si>
  <si>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</si>
  <si>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</si>
  <si>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</si>
  <si>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</si>
  <si>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</si>
  <si>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</si>
  <si>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</si>
  <si>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</si>
  <si>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</si>
  <si>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</si>
  <si>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</si>
  <si>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</si>
  <si>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</si>
  <si>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</si>
  <si>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</si>
  <si>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</si>
  <si>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</si>
  <si>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</si>
  <si>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</si>
  <si>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</si>
  <si>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</si>
  <si>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</si>
  <si>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</si>
  <si>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</si>
  <si>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</si>
  <si>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</si>
  <si>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</si>
  <si>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</si>
  <si>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</si>
  <si>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</si>
  <si>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</si>
  <si>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</si>
  <si>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</si>
  <si>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</si>
  <si>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</si>
  <si>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</si>
  <si>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</si>
  <si>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</si>
  <si>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</si>
  <si>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</si>
  <si>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</si>
  <si>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</si>
  <si>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</si>
  <si>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</si>
  <si>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</si>
  <si>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</si>
  <si>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</si>
  <si>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</si>
  <si>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</si>
  <si>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</si>
  <si>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</si>
  <si>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</si>
  <si>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</si>
  <si>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</si>
  <si>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</si>
  <si>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</si>
  <si>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</si>
  <si>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</si>
  <si>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</si>
  <si>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</si>
  <si>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</si>
  <si>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</si>
  <si>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</si>
  <si>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</si>
  <si>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</si>
  <si>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</si>
  <si>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</si>
  <si>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</si>
  <si>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</si>
  <si>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</si>
  <si>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</si>
  <si>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</si>
  <si>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</si>
  <si>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</si>
  <si>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</si>
  <si>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</si>
  <si>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</si>
  <si>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</si>
  <si>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</si>
  <si>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</si>
  <si>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</si>
  <si>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</si>
  <si>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</si>
  <si>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</si>
  <si>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</si>
  <si>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</si>
  <si>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</si>
  <si>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</si>
  <si>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</si>
  <si>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</si>
  <si>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</si>
  <si>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</si>
  <si>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</si>
  <si>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</si>
  <si>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</si>
  <si>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</si>
  <si>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</si>
  <si>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</si>
  <si>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</si>
  <si>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</si>
  <si>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</si>
  <si>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</si>
  <si>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</si>
  <si>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</si>
  <si>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</si>
  <si>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</si>
  <si>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</si>
  <si>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</si>
  <si>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</si>
  <si>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</si>
  <si>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</si>
  <si>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</si>
  <si>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</si>
  <si>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</si>
  <si>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</si>
  <si>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</si>
  <si>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</si>
  <si>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</si>
  <si>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</si>
  <si>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</si>
  <si>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</si>
  <si>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</si>
  <si>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</si>
  <si>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</si>
  <si>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</si>
  <si>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</si>
  <si>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</si>
  <si>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</si>
  <si>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</si>
  <si>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</si>
  <si>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</si>
  <si>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</si>
  <si>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</si>
  <si>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</si>
  <si>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</si>
  <si>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</si>
  <si>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</si>
  <si>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</si>
  <si>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</si>
  <si>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</si>
  <si>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</si>
  <si>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</si>
  <si>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</si>
  <si>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</si>
  <si>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</si>
  <si>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</si>
  <si>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</si>
  <si>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</si>
  <si>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</si>
  <si>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</si>
  <si>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</si>
  <si>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</si>
  <si>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</si>
  <si>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</si>
  <si>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</si>
  <si>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</si>
  <si>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</si>
  <si>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</si>
  <si>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</si>
  <si>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</si>
  <si>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</si>
  <si>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</si>
  <si>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</si>
  <si>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</si>
  <si>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</si>
  <si>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</si>
  <si>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</si>
  <si>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</si>
  <si>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</si>
  <si>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</si>
  <si>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</si>
  <si>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</si>
  <si>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</si>
  <si>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</si>
  <si>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</si>
  <si>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</si>
  <si>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</si>
  <si>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</si>
  <si>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</si>
  <si>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</si>
  <si>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</si>
  <si>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</si>
  <si>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</si>
  <si>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</si>
  <si>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</si>
  <si>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</si>
  <si>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</si>
  <si>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</si>
  <si>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</si>
  <si>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</si>
  <si>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</si>
  <si>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</si>
  <si>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</si>
  <si>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</si>
  <si>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</si>
  <si>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</si>
  <si>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</si>
  <si>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</si>
  <si>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</si>
  <si>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</si>
  <si>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</si>
  <si>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</si>
  <si>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</si>
  <si>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</si>
  <si>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</si>
  <si>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</si>
  <si>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</si>
  <si>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</si>
  <si>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</si>
  <si>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</si>
  <si>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</si>
  <si>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</si>
  <si>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</si>
  <si>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</si>
  <si>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</si>
  <si>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</si>
  <si>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</si>
  <si>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</si>
  <si>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</si>
  <si>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</si>
  <si>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</si>
  <si>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</si>
  <si>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</si>
  <si>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</si>
  <si>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</si>
  <si>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</si>
  <si>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</si>
  <si>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</si>
  <si>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</si>
  <si>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</si>
  <si>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</si>
  <si>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</si>
  <si>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</si>
  <si>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</si>
  <si>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</si>
  <si>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</si>
  <si>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</si>
  <si>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</si>
  <si>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</si>
  <si>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</si>
  <si>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</si>
  <si>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</si>
  <si>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</si>
  <si>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</si>
  <si>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</si>
  <si>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</si>
  <si>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</si>
  <si>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</si>
  <si>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</si>
  <si>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</si>
  <si>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</si>
  <si>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</si>
  <si>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</si>
  <si>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</si>
  <si>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</si>
  <si>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</si>
  <si>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</si>
  <si>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</si>
  <si>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</si>
  <si>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</si>
  <si>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</si>
  <si>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</si>
  <si>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</si>
  <si>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</si>
  <si>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</si>
  <si>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</si>
  <si>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</si>
  <si>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</si>
  <si>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</si>
  <si>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</si>
  <si>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</si>
  <si>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</si>
  <si>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</si>
  <si>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</si>
  <si>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</si>
  <si>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</si>
  <si>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</si>
  <si>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</si>
  <si>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</si>
  <si>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</si>
  <si>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</si>
  <si>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</si>
  <si>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</si>
  <si>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</si>
  <si>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</si>
  <si>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</si>
  <si>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</si>
  <si>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</si>
  <si>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</si>
  <si>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</si>
  <si>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</si>
  <si>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</si>
  <si>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</si>
  <si>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</si>
  <si>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</si>
  <si>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</si>
  <si>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</si>
  <si>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</si>
  <si>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</si>
  <si>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</si>
  <si>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</si>
  <si>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</si>
  <si>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</si>
  <si>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</si>
  <si>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</si>
  <si>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</si>
  <si>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</si>
  <si>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</si>
  <si>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</si>
  <si>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</si>
  <si>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</si>
  <si>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</si>
  <si>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</si>
  <si>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</si>
  <si>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</si>
  <si>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</si>
  <si>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</si>
  <si>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</si>
  <si>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</si>
  <si>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</si>
  <si>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</si>
  <si>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</si>
  <si>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</si>
  <si>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</si>
  <si>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</si>
  <si>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</si>
  <si>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</si>
  <si>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</si>
  <si>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</si>
  <si>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</si>
  <si>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</si>
  <si>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</si>
  <si>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</si>
  <si>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</si>
  <si>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</si>
  <si>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</si>
  <si>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</si>
  <si>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</si>
  <si>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</si>
  <si>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</si>
  <si>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</si>
  <si>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</si>
  <si>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</si>
  <si>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</si>
  <si>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</si>
  <si>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</si>
  <si>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</si>
  <si>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</si>
  <si>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</si>
  <si>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</si>
  <si>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</si>
  <si>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</si>
  <si>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</si>
  <si>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</si>
  <si>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</si>
  <si>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</si>
  <si>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</si>
  <si>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</si>
  <si>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</si>
  <si>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</si>
  <si>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</si>
  <si>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</si>
  <si>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</si>
  <si>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</si>
  <si>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</si>
  <si>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</si>
  <si>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</si>
  <si>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</si>
  <si>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</si>
  <si>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</si>
  <si>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</si>
  <si>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</si>
  <si>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</si>
  <si>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</si>
  <si>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</si>
  <si>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</si>
  <si>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</si>
  <si>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</si>
  <si>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</si>
  <si>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</si>
  <si>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</si>
  <si>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</si>
  <si>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</si>
  <si>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</si>
  <si>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</si>
  <si>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</si>
  <si>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</si>
  <si>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</si>
  <si>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</si>
  <si>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</si>
  <si>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</si>
  <si>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</si>
  <si>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</si>
  <si>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</si>
  <si>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</si>
  <si>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</si>
  <si>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</si>
  <si>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</si>
  <si>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</si>
  <si>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</si>
  <si>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</si>
  <si>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</si>
  <si>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</si>
  <si>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</si>
  <si>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</si>
  <si>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</si>
  <si>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</si>
  <si>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</si>
  <si>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</si>
  <si>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</si>
  <si>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</si>
  <si>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</si>
  <si>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</si>
  <si>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</si>
  <si>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</si>
  <si>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</si>
  <si>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</si>
  <si>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</si>
  <si>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</si>
  <si>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</si>
  <si>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</si>
  <si>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</si>
  <si>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</si>
  <si>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</si>
  <si>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</si>
  <si>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</si>
  <si>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</si>
  <si>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</si>
  <si>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</si>
  <si>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</si>
  <si>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</si>
  <si>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</si>
  <si>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</si>
  <si>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</si>
  <si>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</si>
  <si>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</si>
  <si>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</si>
  <si>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</si>
  <si>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</si>
  <si>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</si>
  <si>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</si>
  <si>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</si>
  <si>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</si>
  <si>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</si>
  <si>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</si>
  <si>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</si>
  <si>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</si>
  <si>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</si>
  <si>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</si>
  <si>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</si>
  <si>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</si>
  <si>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</si>
  <si>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</si>
  <si>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</si>
  <si>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</si>
  <si>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</si>
  <si>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</si>
  <si>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</si>
  <si>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</si>
  <si>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</si>
  <si>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</si>
  <si>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</si>
  <si>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</si>
  <si>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</si>
  <si>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</si>
  <si>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</si>
  <si>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</si>
  <si>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</si>
  <si>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</si>
  <si>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</si>
  <si>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</si>
  <si>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</si>
  <si>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</si>
  <si>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</si>
  <si>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</si>
  <si>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</si>
  <si>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</si>
  <si>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</si>
  <si>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</si>
  <si>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</si>
  <si>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</si>
  <si>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</si>
  <si>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</si>
  <si>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</si>
  <si>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</si>
  <si>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</si>
  <si>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</si>
  <si>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</si>
  <si>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</si>
  <si>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</si>
  <si>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</si>
  <si>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</si>
  <si>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</si>
  <si>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</si>
  <si>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</si>
  <si>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</si>
  <si>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</si>
  <si>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</si>
  <si>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</si>
  <si>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</si>
  <si>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</si>
  <si>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</si>
  <si>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</si>
  <si>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</si>
  <si>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</si>
  <si>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</si>
  <si>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</si>
  <si>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</si>
  <si>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</si>
  <si>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</si>
  <si>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</si>
  <si>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</si>
  <si>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</si>
  <si>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</si>
  <si>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</si>
  <si>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</si>
  <si>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</si>
  <si>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</si>
  <si>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</si>
  <si>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</si>
  <si>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</si>
  <si>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</si>
  <si>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</si>
  <si>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</si>
  <si>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</si>
  <si>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</si>
  <si>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</si>
  <si>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</si>
  <si>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</si>
  <si>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</si>
  <si>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</si>
  <si>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</si>
  <si>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</si>
  <si>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</si>
  <si>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</si>
  <si>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</si>
  <si>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</si>
  <si>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</si>
  <si>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</si>
  <si>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</si>
  <si>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</si>
  <si>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</si>
  <si>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</si>
  <si>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</si>
  <si>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</si>
  <si>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</si>
  <si>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</si>
  <si>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</si>
  <si>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</si>
  <si>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</si>
  <si>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</si>
  <si>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</si>
  <si>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</si>
  <si>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</si>
  <si>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</si>
  <si>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</si>
  <si>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</si>
  <si>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</si>
  <si>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</si>
  <si>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</si>
  <si>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</si>
  <si>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</si>
  <si>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</si>
  <si>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</si>
  <si>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</si>
  <si>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</si>
  <si>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</si>
  <si>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</si>
  <si>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</si>
  <si>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</si>
  <si>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</si>
  <si>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</si>
  <si>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</si>
  <si>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</si>
  <si>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</si>
  <si>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</si>
  <si>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</si>
  <si>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</si>
  <si>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</si>
  <si>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</si>
  <si>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</si>
  <si>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</si>
  <si>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</si>
  <si>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</si>
  <si>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</si>
  <si>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</si>
  <si>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</si>
  <si>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</si>
  <si>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</si>
  <si>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</si>
  <si>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</si>
  <si>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</si>
  <si>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</si>
  <si>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</si>
  <si>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</si>
  <si>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</si>
  <si>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</si>
  <si>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</si>
  <si>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</si>
  <si>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</si>
  <si>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</si>
  <si>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</si>
  <si>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</si>
  <si>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</si>
  <si>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</si>
  <si>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</si>
  <si>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</si>
  <si>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</si>
  <si>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</si>
  <si>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</si>
  <si>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</si>
  <si>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</si>
  <si>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</si>
  <si>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</si>
  <si>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</si>
  <si>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</si>
  <si>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</si>
  <si>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</si>
  <si>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</si>
  <si>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</si>
  <si>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</si>
  <si>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</si>
  <si>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</si>
  <si>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</si>
  <si>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</si>
  <si>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</si>
  <si>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</si>
  <si>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</si>
  <si>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</si>
  <si>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</si>
  <si>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</si>
  <si>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</si>
  <si>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</si>
  <si>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</si>
  <si>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</si>
  <si>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</si>
  <si>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</si>
  <si>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</si>
  <si>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</si>
  <si>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</si>
  <si>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</si>
  <si>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</si>
  <si>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</si>
  <si>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</si>
  <si>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</si>
  <si>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</si>
  <si>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</si>
  <si>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</si>
  <si>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</si>
  <si>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</si>
  <si>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</si>
  <si>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</si>
  <si>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</si>
  <si>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</si>
  <si>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</si>
  <si>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</si>
  <si>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</si>
  <si>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</si>
  <si>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</si>
  <si>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</si>
  <si>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</si>
  <si>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</si>
  <si>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</si>
  <si>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</si>
  <si>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</si>
  <si>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</si>
  <si>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</si>
  <si>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</si>
  <si>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</si>
  <si>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</si>
  <si>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</si>
  <si>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</si>
  <si>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</si>
  <si>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</si>
  <si>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</si>
  <si>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</si>
  <si>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</si>
  <si>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</si>
  <si>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</si>
  <si>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</si>
  <si>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</si>
  <si>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</si>
  <si>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</si>
  <si>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</si>
  <si>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</si>
  <si>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</si>
  <si>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</si>
  <si>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</si>
  <si>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</si>
  <si>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</si>
  <si>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</si>
  <si>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</si>
  <si>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</si>
  <si>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</si>
  <si>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</si>
  <si>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</si>
  <si>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</si>
  <si>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</si>
  <si>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</si>
  <si>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</si>
  <si>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</si>
  <si>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</si>
  <si>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</si>
  <si>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</si>
  <si>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</si>
  <si>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</si>
  <si>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</si>
  <si>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</si>
  <si>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</si>
  <si>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</si>
  <si>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</si>
  <si>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</si>
  <si>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</si>
  <si>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</si>
  <si>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</si>
  <si>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</si>
  <si>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</si>
  <si>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</si>
  <si>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</si>
  <si>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</si>
  <si>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</si>
  <si>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</si>
  <si>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</si>
  <si>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</si>
  <si>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</si>
  <si>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</si>
  <si>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</si>
  <si>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</si>
  <si>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</si>
  <si>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</si>
  <si>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</si>
  <si>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</si>
  <si>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</si>
  <si>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</si>
  <si>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</si>
  <si>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</si>
  <si>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</si>
  <si>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</si>
  <si>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</si>
  <si>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</si>
  <si>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</si>
  <si>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</si>
  <si>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</si>
  <si>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</si>
  <si>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</si>
  <si>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</si>
  <si>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</si>
  <si>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</si>
  <si>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</si>
  <si>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</si>
  <si>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</si>
  <si>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</si>
  <si>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</si>
  <si>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</si>
  <si>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</si>
  <si>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</si>
  <si>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</si>
  <si>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</si>
  <si>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</si>
  <si>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</si>
  <si>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</si>
  <si>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</si>
  <si>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</si>
  <si>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</si>
  <si>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</si>
  <si>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</si>
  <si>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</si>
  <si>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</si>
  <si>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</si>
  <si>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</si>
  <si>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</si>
  <si>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</si>
  <si>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</si>
  <si>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</si>
  <si>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</si>
  <si>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</si>
  <si>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</si>
  <si>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</si>
  <si>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</si>
  <si>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</si>
  <si>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</si>
  <si>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</si>
  <si>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</si>
  <si>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</si>
  <si>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</si>
  <si>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</si>
  <si>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</si>
  <si>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</si>
  <si>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</si>
  <si>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</si>
  <si>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</si>
  <si>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</si>
  <si>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</si>
  <si>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</si>
  <si>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</si>
  <si>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</si>
  <si>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</si>
  <si>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</si>
  <si>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</si>
  <si>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</si>
  <si>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</si>
  <si>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</si>
  <si>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</si>
  <si>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</si>
  <si>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</si>
  <si>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</si>
  <si>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</si>
  <si>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</si>
  <si>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</si>
  <si>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</si>
  <si>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</si>
  <si>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</si>
  <si>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</si>
  <si>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</si>
  <si>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</si>
  <si>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</si>
  <si>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</si>
  <si>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</si>
  <si>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</si>
  <si>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</si>
  <si>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</si>
  <si>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</si>
  <si>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</si>
  <si>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</si>
  <si>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</si>
  <si>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</si>
  <si>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</si>
  <si>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</si>
  <si>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</si>
  <si>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</si>
  <si>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</si>
  <si>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</si>
  <si>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</si>
  <si>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</si>
  <si>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</si>
  <si>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</si>
  <si>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</si>
  <si>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</si>
  <si>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</si>
  <si>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</si>
  <si>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</si>
  <si>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</si>
  <si>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</si>
  <si>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</si>
  <si>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</si>
  <si>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</si>
  <si>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</si>
  <si>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</si>
  <si>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</si>
  <si>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</si>
  <si>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</si>
  <si>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</si>
  <si>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</si>
  <si>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</si>
  <si>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</si>
  <si>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</si>
  <si>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</si>
  <si>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</si>
  <si>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</si>
  <si>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</si>
  <si>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</si>
  <si>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</si>
  <si>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</si>
  <si>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</si>
  <si>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</si>
  <si>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</si>
  <si>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</si>
  <si>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</si>
  <si>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</si>
  <si>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</si>
  <si>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</si>
  <si>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</si>
  <si>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</si>
  <si>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</si>
  <si>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</si>
  <si>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</si>
  <si>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</si>
  <si>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</si>
  <si>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</si>
  <si>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</si>
  <si>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</si>
  <si>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</si>
  <si>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</si>
  <si>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</si>
  <si>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</si>
  <si>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</si>
  <si>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</si>
  <si>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</si>
  <si>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</si>
  <si>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</si>
  <si>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</si>
  <si>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</si>
  <si>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</si>
  <si>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</si>
  <si>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</si>
  <si>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</si>
  <si>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</si>
  <si>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</si>
  <si>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</si>
  <si>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</si>
  <si>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</si>
  <si>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</si>
  <si>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</si>
  <si>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</si>
  <si>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</si>
  <si>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</si>
  <si>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</si>
  <si>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</si>
  <si>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</si>
  <si>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</si>
  <si>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</si>
  <si>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</si>
  <si>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</si>
  <si>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</si>
  <si>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</si>
  <si>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</si>
  <si>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</si>
  <si>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</si>
  <si>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</si>
  <si>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</si>
  <si>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</si>
  <si>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</si>
  <si>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</si>
  <si>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</si>
  <si>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</si>
  <si>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</si>
  <si>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</si>
  <si>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</si>
  <si>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</si>
  <si>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</si>
  <si>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</si>
  <si>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</si>
  <si>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</si>
  <si>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</si>
  <si>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</si>
  <si>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</si>
  <si>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</si>
  <si>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</si>
  <si>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</si>
  <si>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</si>
  <si>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</si>
  <si>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</si>
  <si>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</si>
  <si>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</si>
  <si>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</si>
  <si>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</si>
  <si>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</si>
  <si>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</si>
  <si>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</si>
  <si>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</si>
  <si>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</si>
  <si>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</si>
  <si>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</si>
  <si>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</si>
  <si>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</si>
  <si>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</si>
  <si>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</si>
  <si>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</si>
  <si>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</si>
  <si>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</si>
  <si>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</si>
  <si>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</si>
  <si>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</si>
  <si>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</si>
  <si>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</si>
  <si>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</si>
  <si>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</si>
  <si>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</si>
  <si>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</si>
  <si>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</si>
  <si>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</si>
  <si>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</si>
  <si>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</si>
  <si>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</si>
  <si>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</si>
  <si>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</si>
  <si>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</si>
  <si>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</si>
  <si>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</si>
  <si>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</si>
  <si>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</si>
  <si>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</si>
  <si>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</si>
  <si>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</si>
  <si>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</si>
  <si>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</si>
  <si>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</si>
  <si>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</si>
  <si>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</si>
  <si>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</si>
  <si>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</si>
  <si>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</si>
  <si>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</si>
  <si>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</si>
  <si>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</si>
  <si>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</si>
  <si>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</si>
  <si>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</si>
  <si>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</si>
  <si>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</si>
  <si>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</si>
  <si>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</si>
  <si>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</si>
  <si>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</si>
  <si>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</si>
  <si>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</si>
  <si>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</si>
  <si>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</si>
  <si>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</si>
  <si>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</si>
  <si>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</si>
  <si>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</si>
  <si>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</si>
  <si>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</si>
  <si>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</si>
  <si>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</si>
  <si>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</si>
  <si>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</si>
  <si>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</si>
  <si>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</si>
  <si>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</si>
  <si>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</si>
  <si>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</si>
  <si>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</si>
  <si>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</si>
  <si>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</si>
  <si>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</si>
  <si>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</si>
  <si>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</si>
  <si>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</si>
  <si>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</si>
  <si>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</si>
  <si>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</si>
  <si>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</si>
  <si>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</si>
  <si>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</si>
  <si>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</si>
  <si>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</si>
  <si>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</si>
  <si>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</si>
  <si>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</si>
  <si>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</si>
  <si>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</si>
  <si>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</si>
  <si>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</si>
  <si>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</si>
  <si>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</si>
  <si>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</si>
  <si>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</si>
  <si>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</si>
  <si>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</si>
  <si>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</si>
  <si>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</si>
  <si>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</si>
  <si>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</si>
  <si>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</si>
  <si>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</si>
  <si>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</si>
  <si>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</si>
  <si>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</si>
  <si>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</si>
  <si>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</si>
  <si>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</si>
  <si>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</si>
  <si>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</si>
  <si>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</si>
  <si>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</si>
  <si>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</si>
  <si>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</si>
  <si>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</si>
  <si>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</si>
  <si>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</si>
  <si>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</si>
  <si>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</si>
  <si>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</si>
  <si>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</si>
  <si>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</si>
  <si>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</si>
  <si>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</si>
  <si>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</si>
  <si>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</si>
  <si>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</si>
  <si>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</si>
  <si>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</si>
  <si>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</si>
  <si>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</si>
  <si>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</si>
  <si>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</si>
  <si>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</si>
  <si>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</si>
  <si>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</si>
  <si>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</si>
  <si>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</si>
  <si>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</si>
  <si>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</si>
  <si>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</si>
  <si>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</si>
  <si>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</si>
  <si>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</si>
  <si>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</si>
  <si>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</si>
  <si>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</si>
  <si>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</si>
  <si>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</si>
  <si>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</si>
  <si>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</si>
  <si>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</si>
  <si>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</si>
  <si>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</si>
  <si>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</si>
  <si>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</si>
  <si>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</si>
  <si>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</si>
  <si>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</si>
  <si>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</si>
  <si>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</si>
  <si>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</si>
  <si>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</si>
  <si>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</si>
  <si>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</si>
  <si>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</si>
  <si>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</si>
  <si>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</si>
  <si>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</si>
  <si>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</si>
  <si>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</si>
  <si>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</si>
  <si>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</si>
  <si>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</si>
  <si>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</si>
  <si>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</si>
  <si>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</si>
  <si>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</si>
  <si>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</si>
  <si>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</si>
  <si>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</si>
  <si>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</si>
  <si>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</si>
  <si>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</si>
  <si>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</si>
  <si>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</si>
  <si>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</si>
  <si>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</si>
  <si>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</si>
  <si>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</si>
  <si>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</si>
  <si>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</si>
  <si>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</si>
  <si>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</si>
  <si>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</si>
  <si>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</si>
  <si>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</si>
  <si>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</si>
  <si>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</si>
  <si>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</si>
  <si>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</si>
  <si>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</si>
  <si>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</si>
  <si>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</si>
  <si>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</si>
  <si>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</si>
  <si>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</si>
  <si>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</si>
  <si>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</si>
  <si>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</si>
  <si>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</si>
  <si>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</si>
  <si>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</si>
  <si>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</si>
  <si>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</si>
  <si>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</si>
  <si>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</si>
  <si>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</si>
  <si>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</si>
  <si>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</si>
  <si>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</si>
  <si>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</si>
  <si>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</si>
  <si>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</si>
  <si>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</si>
  <si>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</si>
  <si>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</si>
  <si>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</si>
  <si>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</si>
  <si>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</si>
  <si>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</si>
  <si>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</si>
  <si>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</si>
  <si>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</si>
  <si>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</si>
  <si>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</si>
  <si>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</si>
  <si>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</si>
  <si>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</si>
  <si>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</si>
  <si>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</si>
  <si>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</si>
  <si>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</si>
  <si>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</si>
  <si>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</si>
  <si>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</si>
  <si>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</si>
  <si>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</si>
  <si>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</si>
  <si>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</si>
  <si>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</si>
  <si>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</si>
  <si>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</si>
  <si>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</si>
  <si>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</si>
  <si>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</si>
  <si>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</si>
  <si>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</si>
  <si>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</si>
  <si>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</si>
  <si>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</si>
  <si>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</si>
  <si>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</si>
  <si>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</si>
  <si>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</si>
  <si>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</si>
  <si>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</si>
  <si>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</si>
  <si>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</si>
  <si>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</si>
  <si>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</si>
  <si>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</si>
  <si>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</si>
  <si>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</si>
  <si>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</si>
  <si>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</si>
  <si>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</si>
  <si>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</si>
  <si>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</si>
  <si>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</si>
  <si>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</si>
  <si>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</si>
  <si>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</si>
  <si>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</si>
  <si>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</si>
  <si>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</si>
  <si>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</si>
  <si>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</si>
  <si>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</si>
  <si>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</si>
  <si>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</si>
  <si>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</si>
  <si>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</si>
  <si>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</si>
  <si>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</si>
  <si>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</si>
  <si>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</si>
  <si>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</si>
  <si>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</si>
  <si>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</si>
  <si>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</si>
  <si>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</si>
  <si>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</si>
  <si>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</si>
  <si>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</si>
  <si>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</si>
  <si>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</si>
  <si>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</si>
  <si>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</si>
  <si>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</si>
  <si>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</si>
  <si>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</si>
  <si>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</si>
  <si>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</si>
  <si>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</si>
  <si>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</si>
  <si>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</si>
  <si>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</si>
  <si>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</si>
  <si>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</si>
  <si>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</si>
  <si>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</si>
  <si>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</si>
  <si>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</si>
  <si>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</si>
  <si>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</si>
  <si>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</si>
  <si>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</si>
  <si>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</si>
  <si>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</si>
  <si>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</si>
  <si>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</si>
  <si>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</si>
  <si>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</si>
  <si>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</si>
  <si>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</si>
  <si>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</si>
  <si>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</si>
  <si>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</si>
  <si>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</si>
  <si>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</si>
  <si>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</si>
  <si>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</si>
  <si>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</si>
  <si>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</si>
  <si>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</si>
  <si>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</si>
  <si>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</si>
  <si>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</si>
  <si>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</si>
  <si>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</si>
  <si>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</si>
  <si>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</si>
  <si>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</si>
  <si>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</si>
  <si>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</si>
  <si>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</si>
  <si>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</si>
  <si>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</si>
  <si>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</si>
  <si>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</si>
  <si>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</si>
  <si>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</si>
  <si>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</si>
  <si>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</si>
  <si>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</si>
  <si>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</si>
  <si>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</si>
  <si>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</si>
  <si>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</si>
  <si>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</si>
  <si>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</si>
  <si>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</si>
  <si>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</si>
  <si>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</si>
  <si>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</si>
  <si>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</si>
  <si>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</si>
  <si>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</si>
  <si>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</si>
  <si>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</si>
  <si>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</si>
  <si>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</si>
  <si>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</si>
  <si>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</si>
  <si>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</si>
  <si>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</si>
  <si>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</si>
  <si>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</si>
  <si>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</si>
  <si>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</si>
  <si>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</si>
  <si>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</si>
  <si>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</si>
  <si>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</si>
  <si>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</si>
  <si>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</si>
  <si>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</si>
  <si>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</si>
  <si>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</si>
  <si>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</si>
  <si>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</si>
  <si>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</si>
  <si>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</si>
  <si>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</si>
  <si>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</si>
  <si>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</si>
  <si>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</si>
  <si>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</si>
  <si>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</si>
  <si>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</si>
  <si>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</si>
  <si>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</si>
  <si>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</si>
  <si>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</si>
  <si>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</si>
  <si>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</si>
  <si>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</si>
  <si>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</si>
  <si>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</si>
  <si>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</si>
  <si>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</si>
  <si>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</si>
  <si>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</si>
  <si>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</si>
  <si>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</si>
  <si>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</si>
  <si>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</si>
  <si>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</si>
  <si>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</si>
  <si>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</si>
  <si>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</si>
  <si>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</si>
  <si>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</si>
  <si>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</si>
  <si>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</si>
  <si>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</si>
  <si>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</si>
  <si>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</si>
  <si>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</si>
  <si>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</si>
  <si>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</si>
  <si>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</si>
  <si>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</si>
  <si>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</si>
  <si>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</si>
  <si>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</si>
  <si>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</si>
  <si>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</si>
  <si>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</si>
  <si>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</si>
  <si>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</si>
  <si>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</si>
  <si>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</si>
  <si>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</si>
  <si>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</si>
  <si>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</si>
  <si>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</si>
  <si>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</si>
  <si>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</si>
  <si>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</si>
  <si>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</si>
  <si>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</si>
  <si>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</si>
  <si>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</si>
  <si>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</si>
  <si>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</si>
  <si>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</si>
  <si>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</si>
  <si>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</si>
  <si>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</si>
  <si>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</si>
  <si>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</si>
  <si>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</si>
  <si>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</si>
  <si>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</si>
  <si>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</si>
  <si>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</si>
  <si>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</si>
  <si>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</si>
  <si>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</si>
  <si>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</si>
  <si>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</si>
  <si>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</si>
  <si>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</si>
  <si>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</si>
  <si>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</si>
  <si>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</si>
  <si>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</si>
  <si>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</si>
  <si>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</si>
  <si>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</si>
  <si>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</si>
  <si>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</si>
  <si>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</si>
  <si>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</si>
  <si>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</si>
  <si>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</si>
  <si>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</si>
  <si>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</si>
  <si>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</si>
  <si>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</si>
  <si>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</si>
  <si>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</si>
  <si>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</si>
  <si>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</si>
  <si>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</si>
  <si>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</si>
  <si>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</si>
  <si>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</si>
  <si>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</si>
  <si>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</si>
  <si>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</si>
  <si>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</si>
  <si>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</si>
  <si>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</si>
  <si>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</si>
  <si>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</si>
  <si>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</si>
  <si>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</si>
  <si>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</si>
  <si>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</si>
  <si>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</si>
  <si>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</si>
  <si>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</si>
  <si>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</si>
  <si>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</si>
  <si>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</si>
  <si>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</si>
  <si>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</si>
  <si>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</si>
  <si>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</si>
  <si>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</si>
  <si>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</si>
  <si>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</si>
  <si>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</si>
  <si>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</si>
  <si>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</si>
  <si>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</si>
  <si>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</si>
  <si>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</si>
  <si>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</si>
  <si>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</si>
  <si>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</si>
  <si>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</si>
  <si>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</si>
  <si>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</si>
  <si>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</si>
  <si>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</si>
  <si>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</si>
  <si>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</si>
  <si>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</si>
  <si>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</si>
  <si>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</si>
  <si>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</si>
  <si>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</si>
  <si>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</si>
  <si>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</si>
  <si>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</si>
  <si>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</si>
  <si>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</si>
  <si>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</si>
  <si>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</si>
  <si>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</si>
  <si>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</si>
  <si>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</si>
  <si>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</si>
  <si>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</si>
  <si>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</si>
  <si>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</si>
  <si>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</si>
  <si>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</si>
  <si>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</si>
  <si>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</si>
  <si>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</si>
  <si>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</si>
  <si>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</si>
  <si>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</si>
  <si>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</si>
  <si>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</si>
  <si>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</si>
  <si>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</si>
  <si>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</si>
  <si>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</si>
  <si>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</si>
  <si>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</si>
  <si>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</si>
  <si>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</si>
  <si>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</si>
  <si>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</si>
  <si>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</si>
  <si>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</si>
  <si>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</si>
  <si>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</si>
  <si>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</si>
  <si>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</si>
  <si>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</si>
  <si>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</si>
  <si>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</si>
  <si>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</si>
  <si>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</si>
  <si>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</si>
  <si>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</si>
  <si>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</si>
  <si>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</si>
  <si>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</si>
  <si>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</si>
  <si>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</si>
  <si>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</si>
  <si>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</si>
  <si>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</si>
  <si>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</si>
  <si>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</si>
  <si>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</si>
  <si>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</si>
  <si>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</si>
  <si>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</si>
  <si>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</si>
  <si>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</si>
  <si>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</si>
  <si>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</si>
  <si>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</si>
  <si>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</si>
  <si>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</si>
  <si>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</si>
  <si>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</si>
  <si>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</si>
  <si>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</si>
  <si>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</si>
  <si>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</si>
  <si>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</si>
  <si>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</si>
  <si>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</si>
  <si>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</si>
  <si>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</si>
  <si>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</si>
  <si>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</si>
  <si>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</si>
  <si>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</si>
  <si>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</si>
  <si>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</si>
  <si>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</si>
  <si>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</si>
  <si>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</si>
  <si>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</si>
  <si>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</si>
  <si>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</si>
  <si>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</si>
  <si>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</si>
  <si>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</si>
  <si>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</si>
  <si>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</si>
  <si>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</si>
  <si>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</si>
  <si>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</si>
  <si>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</si>
  <si>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</si>
  <si>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</si>
  <si>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</si>
  <si>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</si>
  <si>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</si>
  <si>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</si>
  <si>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</si>
  <si>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</si>
  <si>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</si>
  <si>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</si>
  <si>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</si>
  <si>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</si>
  <si>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</si>
  <si>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</si>
  <si>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</si>
  <si>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</si>
  <si>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</si>
  <si>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</si>
  <si>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</si>
  <si>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</si>
  <si>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</si>
  <si>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</si>
  <si>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</si>
  <si>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</si>
  <si>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</si>
  <si>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</si>
  <si>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</si>
  <si>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</si>
  <si>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</si>
  <si>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</si>
  <si>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</si>
  <si>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</si>
  <si>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</si>
  <si>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</si>
  <si>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</si>
  <si>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</si>
  <si>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</si>
  <si>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</si>
  <si>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</si>
  <si>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</si>
  <si>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</si>
  <si>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</si>
  <si>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</si>
  <si>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</si>
  <si>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</si>
  <si>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</si>
  <si>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</si>
  <si>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</si>
  <si>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</si>
  <si>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</si>
  <si>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</si>
  <si>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</si>
  <si>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</si>
  <si>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</si>
  <si>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</si>
  <si>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</si>
  <si>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</si>
  <si>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</si>
  <si>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</si>
  <si>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</si>
  <si>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</si>
  <si>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</si>
  <si>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</si>
  <si>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</si>
  <si>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</si>
  <si>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</si>
  <si>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</si>
  <si>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</si>
  <si>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</si>
  <si>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</si>
  <si>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</si>
  <si>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</si>
  <si>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</si>
  <si>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</si>
  <si>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</si>
  <si>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</si>
  <si>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</si>
  <si>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</si>
  <si>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</si>
  <si>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</si>
  <si>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</si>
  <si>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</si>
  <si>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</si>
  <si>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</si>
  <si>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</si>
  <si>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</si>
  <si>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</si>
  <si>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</si>
  <si>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</si>
  <si>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</si>
  <si>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</si>
  <si>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</si>
  <si>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</si>
  <si>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</si>
  <si>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</si>
  <si>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</si>
  <si>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</si>
  <si>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</si>
  <si>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</si>
  <si>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</si>
  <si>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</si>
  <si>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</si>
  <si>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</si>
  <si>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</si>
  <si>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</si>
  <si>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</si>
  <si>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</si>
  <si>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</si>
  <si>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</si>
  <si>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</si>
  <si>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</si>
  <si>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</si>
  <si>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</si>
  <si>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</si>
  <si>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</si>
  <si>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</si>
  <si>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</si>
  <si>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</si>
  <si>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</si>
  <si>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</si>
  <si>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</si>
  <si>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</si>
  <si>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</si>
  <si>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</si>
  <si>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</si>
  <si>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</si>
  <si>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</si>
  <si>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</si>
  <si>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</si>
  <si>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</si>
  <si>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</si>
  <si>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</si>
  <si>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</si>
  <si>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</si>
  <si>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</si>
  <si>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</si>
  <si>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</si>
  <si>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</si>
  <si>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</si>
  <si>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</si>
  <si>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</si>
  <si>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</si>
  <si>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</si>
  <si>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</si>
  <si>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</si>
  <si>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</si>
  <si>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</si>
  <si>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</si>
  <si>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</si>
  <si>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</si>
  <si>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</si>
  <si>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</si>
  <si>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</si>
  <si>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</si>
  <si>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</si>
  <si>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</si>
  <si>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</si>
  <si>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</si>
  <si>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</si>
  <si>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</si>
  <si>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</si>
  <si>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</si>
  <si>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</si>
  <si>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</si>
  <si>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</si>
  <si>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</si>
  <si>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</si>
  <si>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</si>
  <si>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</si>
  <si>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</si>
  <si>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</si>
  <si>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</si>
  <si>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</si>
  <si>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</si>
  <si>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</si>
  <si>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</si>
  <si>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</si>
  <si>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</si>
  <si>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</si>
  <si>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</si>
  <si>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</si>
  <si>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</si>
  <si>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</si>
  <si>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</si>
  <si>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</si>
  <si>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</si>
  <si>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</si>
  <si>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</si>
  <si>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</si>
  <si>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</si>
  <si>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</si>
  <si>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</si>
  <si>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</si>
  <si>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</si>
  <si>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</si>
  <si>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</si>
  <si>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</si>
  <si>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</si>
  <si>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</si>
  <si>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</si>
  <si>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</si>
  <si>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</si>
  <si>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</si>
  <si>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</si>
  <si>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</si>
  <si>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</si>
  <si>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</si>
  <si>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</si>
  <si>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</si>
  <si>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</si>
  <si>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</si>
  <si>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</si>
  <si>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</si>
  <si>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</si>
  <si>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</si>
  <si>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</si>
  <si>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</si>
  <si>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</si>
  <si>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</si>
  <si>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</si>
  <si>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</si>
  <si>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</si>
  <si>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</si>
  <si>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</si>
  <si>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</si>
  <si>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</si>
  <si>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</si>
  <si>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</si>
  <si>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</si>
  <si>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</si>
  <si>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</si>
  <si>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</si>
  <si>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</si>
  <si>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</si>
  <si>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</si>
  <si>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</si>
  <si>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</si>
  <si>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</si>
  <si>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</si>
  <si>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</si>
  <si>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</si>
  <si>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</si>
  <si>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</si>
  <si>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</si>
  <si>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</si>
  <si>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</si>
  <si>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</si>
  <si>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</si>
  <si>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</si>
  <si>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</si>
  <si>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</si>
  <si>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</si>
  <si>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</si>
  <si>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</si>
  <si>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</si>
  <si>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</si>
  <si>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</si>
  <si>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</si>
  <si>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</si>
  <si>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</si>
  <si>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</si>
  <si>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</si>
  <si>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</si>
  <si>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</si>
  <si>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</si>
  <si>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</si>
  <si>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</si>
  <si>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</si>
  <si>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</si>
  <si>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</si>
  <si>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</si>
  <si>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</si>
  <si>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</si>
  <si>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</si>
  <si>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</si>
  <si>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</si>
  <si>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</si>
  <si>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</si>
  <si>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</si>
  <si>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</si>
  <si>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</si>
  <si>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</si>
  <si>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</si>
  <si>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</si>
  <si>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</si>
  <si>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</si>
  <si>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</si>
  <si>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</si>
  <si>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</si>
  <si>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</si>
  <si>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</si>
  <si>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</si>
  <si>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</si>
  <si>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</si>
  <si>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</si>
  <si>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</si>
  <si>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</si>
  <si>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</si>
  <si>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</si>
  <si>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</si>
  <si>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</si>
  <si>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</si>
  <si>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</si>
  <si>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</si>
  <si>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</si>
  <si>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</si>
  <si>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</si>
  <si>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</si>
  <si>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</si>
  <si>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</si>
  <si>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</si>
  <si>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</si>
  <si>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</si>
  <si>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</si>
  <si>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</si>
  <si>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</si>
  <si>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</si>
  <si>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</si>
  <si>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</si>
  <si>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</si>
  <si>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</si>
  <si>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</si>
  <si>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</si>
  <si>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</si>
  <si>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</si>
  <si>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</si>
  <si>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</si>
  <si>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</si>
  <si>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</si>
  <si>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</si>
  <si>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</si>
  <si>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</si>
  <si>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</si>
  <si>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</si>
  <si>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</si>
  <si>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</si>
  <si>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</si>
  <si>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</si>
  <si>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</si>
  <si>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</si>
  <si>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</si>
  <si>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</si>
  <si>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</si>
  <si>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</si>
  <si>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</si>
  <si>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</si>
  <si>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</si>
  <si>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</si>
  <si>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</si>
  <si>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</si>
  <si>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</si>
  <si>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</si>
  <si>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</si>
  <si>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</si>
  <si>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</si>
  <si>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</si>
  <si>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</si>
  <si>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</si>
  <si>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</si>
  <si>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</si>
  <si>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</si>
  <si>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</si>
  <si>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</si>
  <si>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</si>
  <si>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</si>
  <si>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</si>
  <si>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</si>
  <si>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</si>
  <si>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</si>
  <si>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</si>
  <si>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</si>
  <si>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</si>
  <si>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</si>
  <si>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</si>
  <si>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</si>
  <si>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</si>
  <si>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</si>
  <si>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</si>
  <si>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</si>
  <si>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</si>
  <si>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</si>
  <si>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</si>
  <si>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</si>
  <si>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</si>
  <si>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</si>
  <si>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</si>
  <si>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</si>
  <si>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</si>
  <si>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</si>
  <si>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</si>
  <si>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</si>
  <si>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</si>
  <si>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</si>
  <si>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</si>
  <si>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</si>
  <si>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</si>
  <si>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</si>
  <si>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</si>
  <si>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</si>
  <si>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</si>
  <si>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</si>
  <si>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</si>
  <si>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</si>
  <si>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</si>
  <si>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</si>
  <si>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</si>
  <si>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</si>
  <si>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</si>
  <si>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</si>
  <si>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</si>
  <si>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</si>
  <si>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</si>
  <si>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</si>
  <si>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</si>
  <si>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</si>
  <si>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</si>
  <si>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</si>
  <si>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</si>
  <si>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</si>
  <si>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</si>
  <si>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</si>
  <si>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</si>
  <si>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</si>
  <si>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</si>
  <si>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</si>
  <si>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</si>
  <si>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</si>
  <si>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</si>
  <si>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</si>
  <si>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</si>
  <si>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</si>
  <si>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</si>
  <si>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</si>
  <si>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</si>
  <si>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</si>
  <si>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</si>
  <si>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</si>
  <si>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</si>
  <si>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</si>
  <si>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</si>
  <si>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</si>
  <si>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</si>
  <si>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</si>
  <si>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</si>
  <si>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</si>
  <si>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</si>
  <si>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</si>
  <si>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</si>
  <si>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</si>
  <si>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</si>
  <si>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</si>
  <si>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</si>
  <si>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</si>
  <si>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</si>
  <si>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</si>
  <si>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</si>
  <si>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</si>
  <si>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</si>
  <si>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</si>
  <si>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</si>
  <si>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</si>
  <si>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</si>
  <si>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</si>
  <si>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</si>
  <si>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</si>
  <si>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</si>
  <si>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</si>
  <si>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</si>
  <si>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</si>
  <si>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</si>
  <si>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</si>
  <si>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</si>
  <si>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</si>
  <si>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</si>
  <si>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</si>
  <si>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</si>
  <si>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</si>
  <si>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</si>
  <si>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</si>
  <si>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</si>
  <si>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</si>
  <si>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</si>
  <si>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</si>
  <si>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</si>
  <si>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</si>
  <si>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</si>
  <si>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</si>
  <si>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</si>
  <si>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</si>
  <si>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</si>
  <si>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</si>
  <si>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</si>
  <si>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</si>
  <si>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</si>
  <si>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</si>
  <si>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</si>
  <si>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</si>
  <si>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</si>
  <si>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</si>
  <si>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</si>
  <si>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</si>
  <si>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</si>
  <si>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</si>
  <si>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</si>
  <si>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</si>
  <si>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</si>
  <si>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</si>
  <si>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</si>
  <si>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</si>
  <si>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</si>
  <si>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</si>
  <si>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</si>
  <si>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</si>
  <si>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</si>
  <si>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</si>
  <si>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</si>
  <si>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</si>
  <si>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</si>
  <si>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</si>
  <si>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</si>
  <si>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</si>
  <si>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</si>
  <si>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</si>
  <si>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</si>
  <si>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</si>
  <si>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</si>
  <si>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</si>
  <si>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</si>
  <si>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</si>
  <si>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</si>
  <si>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</si>
  <si>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</si>
  <si>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</si>
  <si>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</si>
  <si>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</si>
  <si>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</si>
  <si>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</si>
  <si>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</si>
  <si>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</si>
  <si>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</si>
  <si>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</si>
  <si>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</si>
  <si>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</si>
  <si>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</si>
  <si>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</si>
  <si>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</si>
  <si>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</si>
  <si>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</si>
  <si>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</si>
  <si>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</si>
  <si>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</si>
  <si>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</si>
  <si>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</si>
  <si>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</si>
  <si>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</si>
  <si>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</si>
  <si>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</si>
  <si>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</si>
  <si>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</si>
  <si>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</si>
  <si>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</si>
  <si>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</si>
  <si>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</si>
  <si>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</si>
  <si>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</si>
  <si>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</si>
  <si>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</si>
  <si>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</si>
  <si>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</si>
  <si>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</si>
  <si>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</si>
  <si>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</si>
  <si>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</si>
  <si>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</si>
  <si>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</si>
  <si>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</si>
  <si>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</si>
  <si>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</si>
  <si>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</si>
  <si>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</si>
  <si>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</si>
  <si>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</si>
  <si>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</si>
  <si>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</si>
  <si>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</si>
  <si>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</si>
  <si>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</si>
  <si>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</si>
  <si>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</si>
  <si>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</si>
  <si>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</si>
  <si>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</si>
  <si>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</si>
  <si>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</si>
  <si>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</si>
  <si>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</si>
  <si>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</si>
  <si>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</si>
  <si>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</si>
  <si>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</si>
  <si>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</si>
  <si>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</si>
  <si>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</si>
  <si>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</si>
  <si>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</si>
  <si>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</si>
  <si>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</si>
  <si>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</si>
  <si>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</si>
  <si>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</si>
  <si>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</si>
  <si>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</si>
  <si>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</si>
  <si>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</si>
  <si>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</si>
  <si>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</si>
  <si>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</si>
  <si>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</si>
  <si>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</si>
  <si>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</si>
  <si>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</si>
  <si>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</si>
  <si>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</si>
  <si>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</si>
  <si>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</si>
  <si>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</si>
  <si>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</si>
  <si>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</si>
  <si>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</si>
  <si>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</si>
  <si>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</si>
  <si>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</si>
  <si>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</si>
  <si>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</si>
  <si>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</si>
  <si>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</si>
  <si>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</si>
  <si>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</si>
  <si>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</si>
  <si>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</si>
  <si>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</si>
  <si>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</si>
  <si>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</si>
  <si>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</si>
  <si>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</si>
  <si>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</si>
  <si>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</si>
  <si>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</si>
  <si>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</si>
  <si>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</si>
  <si>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</si>
  <si>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</si>
  <si>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</si>
  <si>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</si>
  <si>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</si>
  <si>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</si>
  <si>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</si>
  <si>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</si>
  <si>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</si>
  <si>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</si>
  <si>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</si>
  <si>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</si>
  <si>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</si>
  <si>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</si>
  <si>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</si>
  <si>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</si>
  <si>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</si>
  <si>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</si>
  <si>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</si>
  <si>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</si>
  <si>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</si>
  <si>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</si>
  <si>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</si>
  <si>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</si>
  <si>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</si>
  <si>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</si>
  <si>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</si>
  <si>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</si>
  <si>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</si>
  <si>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</si>
  <si>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</si>
  <si>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</si>
  <si>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</si>
  <si>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</si>
  <si>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</si>
  <si>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</si>
  <si>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</si>
  <si>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</si>
  <si>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</si>
  <si>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</si>
  <si>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</si>
  <si>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</si>
  <si>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</si>
  <si>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</si>
  <si>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</si>
  <si>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</si>
  <si>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</si>
  <si>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</si>
  <si>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</si>
  <si>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</si>
  <si>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</si>
  <si>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</si>
  <si>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</si>
  <si>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</si>
  <si>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</si>
  <si>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</si>
  <si>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</si>
  <si>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</si>
  <si>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</si>
  <si>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</si>
  <si>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</si>
  <si>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</si>
  <si>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</si>
  <si>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</si>
  <si>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</si>
  <si>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</si>
  <si>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</si>
  <si>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</si>
  <si>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</si>
  <si>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</si>
  <si>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</si>
  <si>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</si>
  <si>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</si>
  <si>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</si>
  <si>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</si>
  <si>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</si>
  <si>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</si>
  <si>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</si>
  <si>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</si>
  <si>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</si>
  <si>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</si>
  <si>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</si>
  <si>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</si>
  <si>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</si>
  <si>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</si>
  <si>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</si>
  <si>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</si>
  <si>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</si>
  <si>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</si>
  <si>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</si>
  <si>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</si>
  <si>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</si>
  <si>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</si>
  <si>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</si>
  <si>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</si>
  <si>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</si>
  <si>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</si>
  <si>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</si>
  <si>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</si>
  <si>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</si>
  <si>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</si>
  <si>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</si>
  <si>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</si>
  <si>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</si>
  <si>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</si>
  <si>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</si>
  <si>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</si>
  <si>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</si>
  <si>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</si>
  <si>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</si>
  <si>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</si>
  <si>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</si>
  <si>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</si>
  <si>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</si>
  <si>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</si>
  <si>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</si>
  <si>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</si>
  <si>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</si>
  <si>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</si>
  <si>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</si>
  <si>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</si>
  <si>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</si>
  <si>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</si>
  <si>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</si>
  <si>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</si>
  <si>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</si>
  <si>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</si>
  <si>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</si>
  <si>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</si>
  <si>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</si>
  <si>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</si>
  <si>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</si>
  <si>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</si>
  <si>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</si>
  <si>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</si>
  <si>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</si>
  <si>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</si>
  <si>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</si>
  <si>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</si>
  <si>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</si>
  <si>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</si>
  <si>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</si>
  <si>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</si>
  <si>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</si>
  <si>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</si>
  <si>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</si>
  <si>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</si>
  <si>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</si>
  <si>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</si>
  <si>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</si>
  <si>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</si>
  <si>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</si>
  <si>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</si>
  <si>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</si>
  <si>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</si>
  <si>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</si>
  <si>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</si>
  <si>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</si>
  <si>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</si>
  <si>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</si>
  <si>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</si>
  <si>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</si>
  <si>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</si>
  <si>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</si>
  <si>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</si>
  <si>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</si>
  <si>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</si>
  <si>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</si>
  <si>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</si>
  <si>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</si>
  <si>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</si>
  <si>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</si>
  <si>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</si>
  <si>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</si>
  <si>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</si>
  <si>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</si>
  <si>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</si>
  <si>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</si>
  <si>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</si>
  <si>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</si>
  <si>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</si>
  <si>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</si>
  <si>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</si>
  <si>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</si>
  <si>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</si>
  <si>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</si>
  <si>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</si>
  <si>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</si>
  <si>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</si>
  <si>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</si>
  <si>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</si>
  <si>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</si>
  <si>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</si>
  <si>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</si>
  <si>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</si>
  <si>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</si>
  <si>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</si>
  <si>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</si>
  <si>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</si>
  <si>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</si>
  <si>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</si>
  <si>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</si>
  <si>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</si>
  <si>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</si>
  <si>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</si>
  <si>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</si>
  <si>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</si>
  <si>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</si>
  <si>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</si>
  <si>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</si>
  <si>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</si>
  <si>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</si>
  <si>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</si>
  <si>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</si>
  <si>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</si>
  <si>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</si>
  <si>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</si>
  <si>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</si>
  <si>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</si>
  <si>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</si>
  <si>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</si>
  <si>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</si>
  <si>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</si>
  <si>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</si>
  <si>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</si>
  <si>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</si>
  <si>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</si>
  <si>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</si>
  <si>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</si>
  <si>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</si>
  <si>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</si>
  <si>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</si>
  <si>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</si>
  <si>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</si>
  <si>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</si>
  <si>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</si>
  <si>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</si>
  <si>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</si>
  <si>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</si>
  <si>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</si>
  <si>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</si>
  <si>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</si>
  <si>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</si>
  <si>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</si>
  <si>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</si>
  <si>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</si>
  <si>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</si>
  <si>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</si>
  <si>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</si>
  <si>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</si>
  <si>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</si>
  <si>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</si>
  <si>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</si>
  <si>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</si>
  <si>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</si>
  <si>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</si>
  <si>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</si>
  <si>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</si>
  <si>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</si>
  <si>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</si>
  <si>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</si>
  <si>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</si>
  <si>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</si>
  <si>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</si>
  <si>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</si>
  <si>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</si>
  <si>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</si>
  <si>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</si>
  <si>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</si>
  <si>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</si>
  <si>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</si>
  <si>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</si>
  <si>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</si>
  <si>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</si>
  <si>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</si>
  <si>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</si>
  <si>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</si>
  <si>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</si>
  <si>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</si>
  <si>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</si>
  <si>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</si>
  <si>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</si>
  <si>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</si>
  <si>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</si>
  <si>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</si>
  <si>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</si>
  <si>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</si>
  <si>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</si>
  <si>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</si>
  <si>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</si>
  <si>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</si>
  <si>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</si>
  <si>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</si>
  <si>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</si>
  <si>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</si>
  <si>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</si>
  <si>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</si>
  <si>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</si>
  <si>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</si>
  <si>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</si>
  <si>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</si>
  <si>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</si>
  <si>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</si>
  <si>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</si>
  <si>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</si>
  <si>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</si>
  <si>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</si>
  <si>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</si>
  <si>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</si>
  <si>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</si>
  <si>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</si>
  <si>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</si>
  <si>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</si>
  <si>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</si>
  <si>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</si>
  <si>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</si>
  <si>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</si>
  <si>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</si>
  <si>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</si>
  <si>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</si>
  <si>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</si>
  <si>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</si>
  <si>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</si>
  <si>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</si>
  <si>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</si>
  <si>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</si>
  <si>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</si>
  <si>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</si>
  <si>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</si>
  <si>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</si>
  <si>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</si>
  <si>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</si>
  <si>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</si>
  <si>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</si>
  <si>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</si>
  <si>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</si>
  <si>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</si>
  <si>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</si>
  <si>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</si>
  <si>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</si>
  <si>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</si>
  <si>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</si>
  <si>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</si>
  <si>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</si>
  <si>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</si>
  <si>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</si>
  <si>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</si>
  <si>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</si>
  <si>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</si>
  <si>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</si>
  <si>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</si>
  <si>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</si>
  <si>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</si>
  <si>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</si>
  <si>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</si>
  <si>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</si>
  <si>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</si>
  <si>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</si>
  <si>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</si>
  <si>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</si>
  <si>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</si>
  <si>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</si>
  <si>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</si>
  <si>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</si>
  <si>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</si>
  <si>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</si>
  <si>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</si>
  <si>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</si>
  <si>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</si>
  <si>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</si>
  <si>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</si>
  <si>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</si>
  <si>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</si>
  <si>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</si>
  <si>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</si>
  <si>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</si>
  <si>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</si>
  <si>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</si>
  <si>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</si>
  <si>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</si>
  <si>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</si>
  <si>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</si>
  <si>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</si>
  <si>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</si>
  <si>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</si>
  <si>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</si>
  <si>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</si>
  <si>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</si>
  <si>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</si>
  <si>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</si>
  <si>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</si>
  <si>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</si>
  <si>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</si>
  <si>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</si>
  <si>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</si>
  <si>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</si>
  <si>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</si>
  <si>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</si>
  <si>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</si>
  <si>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</si>
  <si>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</si>
  <si>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</si>
  <si>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</si>
  <si>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</si>
  <si>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</si>
  <si>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</si>
  <si>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</si>
  <si>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</si>
  <si>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</si>
  <si>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</si>
  <si>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</si>
  <si>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</si>
  <si>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</si>
  <si>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</si>
  <si>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</si>
  <si>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</si>
  <si>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</si>
  <si>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</si>
  <si>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</si>
  <si>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</si>
  <si>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</si>
  <si>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</si>
  <si>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</si>
  <si>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</si>
  <si>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</si>
  <si>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</si>
  <si>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</si>
  <si>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</si>
  <si>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</si>
  <si>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</si>
  <si>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</si>
  <si>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</si>
  <si>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</si>
  <si>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</si>
  <si>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</si>
  <si>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</si>
  <si>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</si>
  <si>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</si>
  <si>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</si>
  <si>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</si>
  <si>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</si>
  <si>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</si>
  <si>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</si>
  <si>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</si>
  <si>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</si>
  <si>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</si>
  <si>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</si>
  <si>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</si>
  <si>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</si>
  <si>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</si>
  <si>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</si>
  <si>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</si>
  <si>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</si>
  <si>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</si>
  <si>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</si>
  <si>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</si>
  <si>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</si>
  <si>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</si>
  <si>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</si>
  <si>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</si>
  <si>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</si>
  <si>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</si>
  <si>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</si>
  <si>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</si>
  <si>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</si>
  <si>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</si>
  <si>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</si>
  <si>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</si>
  <si>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</si>
  <si>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</si>
  <si>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</si>
  <si>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</si>
  <si>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</si>
  <si>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</si>
  <si>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</si>
  <si>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</si>
  <si>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</si>
  <si>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</si>
  <si>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</si>
  <si>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</si>
  <si>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</si>
  <si>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</si>
  <si>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</si>
  <si>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</si>
  <si>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</si>
  <si>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</si>
  <si>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</si>
  <si>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</si>
  <si>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</si>
  <si>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</si>
  <si>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</si>
  <si>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</si>
  <si>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</si>
  <si>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</si>
  <si>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</si>
  <si>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</si>
  <si>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</si>
  <si>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</si>
  <si>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</si>
  <si>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</si>
  <si>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</si>
  <si>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</si>
  <si>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</si>
  <si>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</si>
  <si>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</si>
  <si>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</si>
  <si>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</si>
  <si>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</si>
  <si>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</si>
  <si>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</si>
  <si>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</si>
  <si>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</si>
  <si>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</si>
  <si>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</si>
  <si>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</si>
  <si>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</si>
  <si>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</si>
  <si>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</si>
  <si>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</si>
  <si>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</si>
  <si>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</si>
  <si>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</si>
  <si>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</si>
  <si>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</si>
  <si>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</si>
  <si>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</si>
  <si>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</si>
  <si>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</si>
  <si>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</si>
  <si>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</si>
  <si>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</si>
  <si>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</si>
  <si>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</si>
  <si>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</si>
  <si>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</si>
  <si>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</si>
  <si>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</si>
  <si>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</si>
  <si>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</si>
  <si>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</si>
  <si>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</si>
  <si>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</si>
  <si>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</si>
  <si>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</si>
  <si>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</si>
  <si>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</si>
  <si>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</si>
  <si>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</si>
  <si>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</si>
  <si>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</si>
  <si>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</si>
  <si>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</si>
  <si>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</si>
  <si>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</si>
  <si>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</si>
  <si>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</si>
  <si>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</si>
  <si>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</si>
  <si>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</si>
  <si>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</si>
  <si>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</si>
  <si>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</si>
  <si>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</si>
  <si>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</si>
  <si>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</si>
  <si>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</si>
  <si>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</si>
  <si>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</si>
  <si>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</si>
  <si>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</si>
  <si>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</si>
  <si>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</si>
  <si>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</si>
  <si>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</si>
  <si>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</si>
  <si>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</si>
  <si>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</si>
  <si>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</si>
  <si>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</si>
  <si>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</si>
  <si>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</si>
  <si>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</si>
  <si>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</si>
  <si>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</si>
  <si>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</si>
  <si>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</si>
  <si>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</si>
  <si>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</si>
  <si>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</si>
  <si>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</si>
  <si>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</si>
  <si>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</si>
  <si>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</si>
  <si>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</si>
  <si>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</si>
  <si>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</si>
  <si>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</si>
  <si>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</si>
  <si>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</si>
  <si>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</si>
  <si>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</si>
  <si>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</si>
  <si>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</si>
  <si>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</si>
  <si>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</si>
  <si>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</si>
  <si>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</si>
  <si>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</si>
  <si>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</si>
  <si>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</si>
  <si>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</si>
  <si>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</si>
  <si>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</si>
  <si>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</si>
  <si>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</si>
  <si>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</si>
  <si>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</si>
  <si>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</si>
  <si>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</si>
  <si>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</si>
  <si>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</si>
  <si>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</si>
  <si>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</si>
  <si>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</si>
  <si>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</si>
  <si>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</si>
  <si>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</si>
  <si>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</si>
  <si>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</si>
  <si>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</si>
  <si>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</si>
  <si>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</si>
  <si>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</si>
  <si>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</si>
  <si>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</si>
  <si>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</si>
  <si>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</si>
  <si>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</si>
  <si>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</si>
  <si>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</si>
  <si>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</si>
  <si>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</si>
  <si>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</si>
  <si>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</si>
  <si>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</si>
  <si>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</si>
  <si>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</si>
  <si>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</si>
  <si>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</si>
  <si>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</si>
  <si>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</si>
  <si>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</si>
  <si>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</si>
  <si>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</si>
  <si>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</si>
  <si>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</si>
  <si>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</si>
  <si>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</si>
  <si>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</si>
  <si>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</si>
  <si>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</si>
  <si>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</si>
  <si>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</si>
  <si>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</si>
  <si>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</si>
  <si>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</si>
  <si>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</si>
  <si>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</si>
  <si>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</si>
  <si>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</si>
  <si>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</si>
  <si>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</si>
  <si>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</si>
  <si>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</si>
  <si>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</si>
  <si>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</si>
  <si>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</si>
  <si>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</si>
  <si>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</si>
  <si>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</si>
  <si>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</si>
  <si>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</si>
  <si>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</si>
  <si>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</si>
  <si>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</si>
  <si>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</si>
  <si>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</si>
  <si>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</si>
  <si>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</si>
  <si>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</si>
  <si>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</si>
  <si>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</si>
  <si>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</si>
  <si>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</si>
  <si>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</si>
  <si>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</si>
  <si>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</si>
  <si>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</si>
  <si>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</si>
  <si>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</si>
  <si>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</si>
  <si>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</si>
  <si>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</si>
  <si>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</si>
  <si>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</si>
  <si>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</si>
  <si>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</si>
  <si>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</si>
  <si>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</si>
  <si>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</si>
  <si>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</si>
  <si>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</si>
  <si>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</si>
  <si>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</si>
  <si>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</si>
  <si>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</si>
  <si>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</si>
  <si>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</si>
  <si>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</si>
  <si>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</si>
  <si>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</si>
  <si>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</si>
  <si>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</si>
  <si>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</si>
  <si>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</si>
  <si>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</si>
  <si>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</si>
  <si>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</si>
  <si>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</si>
  <si>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</si>
  <si>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</si>
  <si>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</si>
  <si>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</si>
  <si>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</si>
  <si>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</si>
  <si>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</si>
  <si>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</si>
  <si>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</si>
  <si>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</si>
  <si>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</si>
  <si>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</si>
  <si>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</si>
  <si>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</si>
  <si>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</si>
  <si>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</si>
  <si>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</si>
  <si>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</si>
  <si>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</si>
  <si>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</si>
  <si>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</si>
  <si>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</si>
  <si>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</si>
  <si>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</si>
  <si>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</si>
  <si>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</si>
  <si>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</si>
  <si>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</si>
  <si>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</si>
  <si>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</si>
  <si>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</si>
  <si>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</si>
  <si>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</si>
  <si>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</si>
  <si>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</si>
  <si>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</si>
  <si>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</si>
  <si>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</si>
  <si>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</si>
  <si>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</si>
  <si>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</si>
  <si>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</si>
  <si>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</si>
  <si>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</si>
  <si>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</si>
  <si>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</si>
  <si>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</si>
  <si>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</si>
  <si>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</si>
  <si>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</si>
  <si>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</si>
  <si>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</si>
  <si>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</si>
  <si>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</si>
  <si>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</si>
  <si>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</si>
  <si>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</si>
  <si>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</si>
  <si>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</si>
  <si>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</si>
  <si>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</si>
  <si>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</si>
  <si>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</si>
  <si>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</si>
  <si>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</si>
  <si>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</si>
  <si>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</si>
  <si>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</si>
  <si>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</si>
  <si>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</si>
  <si>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</si>
  <si>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</si>
  <si>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</si>
  <si>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</si>
  <si>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</si>
  <si>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</si>
  <si>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</si>
  <si>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</si>
  <si>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</si>
  <si>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</si>
  <si>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</si>
  <si>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</si>
  <si>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</si>
  <si>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</si>
  <si>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</si>
  <si>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</si>
  <si>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</si>
  <si>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</si>
  <si>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</si>
  <si>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</si>
  <si>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</si>
  <si>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</si>
  <si>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</si>
  <si>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</si>
  <si>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</si>
  <si>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</si>
  <si>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</si>
  <si>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</si>
  <si>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</si>
  <si>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</si>
  <si>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</si>
  <si>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</si>
  <si>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</si>
  <si>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</si>
  <si>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</si>
  <si>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</si>
  <si>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</si>
  <si>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</si>
  <si>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</si>
  <si>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</si>
  <si>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</si>
  <si>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</si>
  <si>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</si>
  <si>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</si>
  <si>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</si>
  <si>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</si>
  <si>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</si>
  <si>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</si>
  <si>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</si>
  <si>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</si>
  <si>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</si>
  <si>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</si>
  <si>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</si>
  <si>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</si>
  <si>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</si>
  <si>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</si>
  <si>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</si>
  <si>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</si>
  <si>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</si>
  <si>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</si>
  <si>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</si>
  <si>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</si>
  <si>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</si>
  <si>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</si>
  <si>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</si>
  <si>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</si>
  <si>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</si>
  <si>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</si>
  <si>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</si>
  <si>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</si>
  <si>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</si>
  <si>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</si>
  <si>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</si>
  <si>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</si>
  <si>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</si>
  <si>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</si>
  <si>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</si>
  <si>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</si>
  <si>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</si>
  <si>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</si>
  <si>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</si>
  <si>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</si>
  <si>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</si>
  <si>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</si>
  <si>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</si>
  <si>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</si>
  <si>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</si>
  <si>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</si>
  <si>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</si>
  <si>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</si>
  <si>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</si>
  <si>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</si>
  <si>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</si>
  <si>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</si>
  <si>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</si>
  <si>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</si>
  <si>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</si>
  <si>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</si>
  <si>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</si>
  <si>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</si>
  <si>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</si>
  <si>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</si>
  <si>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</si>
  <si>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</si>
  <si>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</si>
  <si>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</si>
  <si>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</si>
  <si>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</si>
  <si>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</si>
  <si>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</si>
  <si>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</si>
  <si>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</si>
  <si>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</si>
  <si>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</si>
  <si>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</si>
  <si>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</si>
  <si>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</si>
  <si>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</si>
  <si>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</si>
  <si>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</si>
  <si>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</si>
  <si>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</si>
  <si>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</si>
  <si>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</si>
  <si>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</si>
  <si>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</si>
  <si>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</si>
  <si>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</si>
  <si>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</si>
  <si>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</si>
  <si>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</si>
  <si>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</si>
  <si>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</si>
  <si>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</si>
  <si>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</si>
  <si>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</si>
  <si>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</si>
  <si>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</si>
  <si>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</si>
  <si>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</si>
  <si>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</si>
  <si>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</si>
  <si>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</si>
  <si>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</si>
  <si>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</si>
  <si>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</si>
  <si>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</si>
  <si>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</si>
  <si>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</si>
  <si>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</si>
  <si>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</si>
  <si>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</si>
  <si>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</si>
  <si>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</si>
  <si>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</si>
  <si>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</si>
  <si>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</si>
  <si>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</si>
  <si>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</si>
  <si>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</si>
  <si>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</si>
  <si>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</si>
  <si>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</si>
  <si>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</si>
  <si>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</si>
  <si>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</si>
  <si>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</si>
  <si>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</si>
  <si>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</si>
  <si>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</si>
  <si>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</si>
  <si>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</si>
  <si>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</si>
  <si>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</si>
  <si>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</si>
  <si>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</si>
  <si>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</si>
  <si>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</si>
  <si>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</si>
  <si>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</si>
  <si>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</si>
  <si>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</si>
  <si>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</si>
  <si>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</si>
  <si>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</si>
  <si>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</si>
  <si>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</si>
  <si>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</si>
  <si>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</si>
  <si>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</si>
  <si>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</si>
  <si>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</si>
  <si>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</si>
  <si>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</si>
  <si>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</si>
  <si>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</si>
  <si>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</si>
  <si>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</si>
  <si>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</si>
  <si>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</si>
  <si>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</si>
  <si>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</si>
  <si>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</si>
  <si>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</si>
  <si>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</si>
  <si>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</si>
  <si>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</si>
  <si>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</si>
  <si>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</si>
  <si>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</si>
  <si>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</si>
  <si>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</si>
  <si>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</si>
  <si>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</si>
  <si>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</si>
  <si>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</si>
  <si>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</si>
  <si>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</si>
  <si>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</si>
  <si>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</si>
  <si>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</si>
  <si>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</si>
  <si>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</si>
  <si>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</si>
  <si>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</si>
  <si>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</si>
  <si>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</si>
  <si>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</si>
  <si>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</si>
  <si>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</si>
  <si>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</si>
  <si>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</si>
  <si>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</si>
  <si>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</si>
  <si>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</si>
  <si>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</si>
  <si>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</si>
  <si>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</si>
  <si>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</si>
  <si>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</si>
  <si>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</si>
  <si>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</si>
  <si>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</si>
  <si>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</si>
  <si>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</si>
  <si>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</si>
  <si>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</si>
  <si>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</si>
  <si>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</si>
  <si>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</si>
  <si>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</si>
  <si>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</si>
  <si>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</si>
  <si>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</si>
  <si>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</si>
  <si>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</si>
  <si>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</si>
  <si>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</si>
  <si>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</si>
  <si>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</si>
  <si>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</si>
  <si>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</si>
  <si>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</si>
  <si>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</si>
  <si>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</si>
  <si>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</si>
  <si>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</si>
  <si>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</si>
  <si>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</si>
  <si>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</si>
  <si>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</si>
  <si>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</si>
  <si>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</si>
  <si>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</si>
  <si>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</si>
  <si>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</si>
  <si>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</si>
  <si>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</si>
  <si>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</si>
  <si>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</si>
  <si>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</si>
  <si>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</si>
  <si>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</si>
  <si>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</si>
  <si>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</si>
  <si>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</si>
  <si>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</si>
  <si>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</si>
  <si>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</si>
  <si>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</si>
  <si>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</si>
  <si>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</si>
  <si>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</si>
  <si>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</si>
  <si>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</si>
  <si>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</si>
  <si>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</si>
  <si>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</si>
  <si>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</si>
  <si>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</si>
  <si>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</si>
  <si>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</si>
  <si>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</si>
  <si>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</si>
  <si>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</si>
  <si>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</si>
  <si>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</si>
  <si>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</si>
  <si>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</si>
  <si>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</si>
  <si>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</si>
  <si>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</si>
  <si>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</si>
  <si>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</si>
  <si>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</si>
  <si>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</si>
  <si>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</si>
  <si>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</si>
  <si>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</si>
  <si>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</si>
  <si>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</si>
  <si>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</si>
  <si>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</si>
  <si>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</si>
  <si>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</si>
  <si>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</si>
  <si>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</si>
  <si>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</si>
  <si>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</si>
  <si>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</si>
  <si>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</si>
  <si>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</si>
  <si>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</si>
  <si>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</si>
  <si>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</si>
  <si>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</si>
  <si>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</si>
  <si>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</si>
  <si>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</si>
  <si>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</si>
  <si>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</si>
  <si>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</si>
  <si>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</si>
  <si>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</si>
  <si>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</si>
  <si>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</si>
  <si>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</si>
  <si>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</si>
  <si>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</si>
  <si>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</si>
  <si>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</si>
  <si>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</si>
  <si>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</si>
  <si>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</si>
  <si>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</si>
  <si>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</si>
  <si>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</si>
  <si>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</si>
  <si>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</si>
  <si>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</si>
  <si>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</si>
  <si>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</si>
  <si>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</si>
  <si>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</si>
  <si>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</si>
  <si>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</si>
  <si>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</si>
  <si>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</si>
  <si>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</si>
  <si>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</si>
  <si>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</si>
  <si>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</si>
  <si>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</si>
  <si>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</si>
  <si>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</si>
  <si>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</si>
  <si>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</si>
  <si>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</si>
  <si>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</si>
  <si>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</si>
  <si>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</si>
  <si>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</si>
  <si>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</si>
  <si>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</si>
  <si>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</si>
  <si>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</si>
  <si>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</si>
  <si>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</si>
  <si>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</si>
  <si>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</si>
  <si>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</si>
  <si>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</si>
  <si>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</si>
  <si>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</si>
  <si>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</si>
  <si>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</si>
  <si>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</si>
  <si>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</si>
  <si>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</si>
  <si>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</si>
  <si>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</si>
  <si>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</si>
  <si>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</si>
  <si>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</si>
  <si>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</si>
  <si>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</si>
  <si>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</si>
  <si>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</si>
  <si>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</si>
  <si>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</si>
  <si>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</si>
  <si>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</si>
  <si>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</si>
  <si>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</si>
  <si>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</si>
  <si>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</si>
  <si>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</si>
  <si>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</si>
  <si>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</si>
  <si>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</si>
  <si>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</si>
  <si>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</si>
  <si>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</si>
  <si>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</si>
  <si>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</si>
  <si>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</si>
  <si>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</si>
  <si>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</si>
  <si>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</si>
  <si>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</si>
  <si>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</si>
  <si>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</si>
  <si>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</si>
  <si>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</si>
  <si>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</si>
  <si>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</si>
  <si>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</si>
  <si>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</si>
  <si>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</si>
  <si>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</si>
  <si>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</si>
  <si>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</si>
  <si>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</si>
  <si>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</si>
  <si>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</si>
  <si>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</si>
  <si>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</si>
  <si>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</si>
  <si>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</si>
  <si>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</si>
  <si>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</si>
  <si>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</si>
  <si>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</si>
  <si>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</si>
  <si>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</si>
  <si>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</si>
  <si>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</si>
  <si>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</si>
  <si>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</si>
  <si>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</si>
  <si>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</si>
  <si>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</si>
  <si>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</si>
  <si>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</si>
  <si>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</si>
  <si>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</si>
  <si>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</si>
  <si>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</si>
  <si>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</si>
  <si>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</si>
  <si>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</si>
  <si>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</si>
  <si>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</si>
  <si>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</si>
  <si>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</si>
  <si>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</si>
  <si>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</si>
  <si>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</si>
  <si>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</si>
  <si>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</si>
  <si>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</si>
  <si>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</si>
  <si>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</si>
  <si>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</si>
  <si>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</si>
  <si>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</si>
  <si>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</si>
  <si>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</si>
  <si>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</si>
  <si>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</si>
  <si>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</si>
  <si>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</si>
  <si>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</si>
  <si>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</si>
  <si>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</si>
  <si>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</si>
  <si>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</si>
  <si>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</si>
  <si>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</si>
  <si>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</si>
  <si>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</si>
  <si>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</si>
  <si>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</si>
  <si>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</si>
  <si>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</si>
  <si>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</si>
  <si>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</si>
  <si>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</si>
  <si>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</si>
  <si>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</si>
  <si>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</si>
  <si>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</si>
  <si>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</si>
  <si>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</si>
  <si>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</si>
  <si>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</si>
  <si>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</si>
  <si>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</si>
  <si>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</si>
  <si>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</si>
  <si>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</si>
  <si>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</si>
  <si>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</si>
  <si>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</si>
  <si>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</si>
  <si>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</si>
  <si>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</si>
  <si>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</si>
  <si>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</si>
  <si>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</si>
  <si>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</si>
  <si>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</si>
  <si>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</si>
  <si>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</si>
  <si>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</si>
  <si>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</si>
  <si>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</si>
  <si>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</si>
  <si>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</si>
  <si>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</si>
  <si>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</si>
  <si>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</si>
  <si>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</si>
  <si>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</si>
  <si>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</si>
  <si>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</si>
  <si>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</si>
  <si>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</si>
  <si>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</si>
  <si>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</si>
  <si>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</si>
  <si>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</si>
  <si>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</si>
  <si>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</si>
  <si>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</si>
  <si>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</si>
  <si>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</si>
  <si>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</si>
  <si>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</si>
  <si>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</si>
  <si>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</si>
  <si>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</si>
  <si>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</si>
  <si>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</si>
  <si>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</si>
  <si>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</si>
  <si>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</si>
  <si>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</si>
  <si>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</si>
  <si>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</si>
  <si>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</si>
  <si>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</si>
  <si>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</si>
  <si>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</si>
  <si>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</si>
  <si>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</si>
  <si>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</si>
  <si>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</si>
  <si>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</si>
  <si>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</si>
  <si>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</si>
  <si>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</si>
  <si>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</si>
  <si>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</si>
  <si>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</si>
  <si>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</si>
  <si>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</si>
  <si>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</si>
  <si>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</si>
  <si>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</si>
  <si>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</si>
  <si>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</si>
  <si>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</si>
  <si>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</si>
  <si>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</si>
  <si>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</si>
  <si>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</si>
  <si>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</si>
  <si>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</si>
  <si>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</si>
  <si>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</si>
  <si>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</si>
  <si>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</si>
  <si>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</si>
  <si>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</si>
  <si>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</si>
  <si>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</si>
  <si>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</si>
  <si>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</si>
  <si>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</si>
  <si>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</si>
  <si>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</si>
  <si>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</si>
  <si>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</si>
  <si>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</si>
  <si>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</si>
  <si>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</si>
  <si>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</si>
  <si>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</si>
  <si>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</si>
  <si>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</si>
  <si>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</si>
  <si>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</si>
  <si>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</si>
  <si>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</si>
  <si>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</si>
  <si>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</si>
  <si>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</si>
  <si>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</si>
  <si>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</si>
  <si>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</si>
  <si>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</si>
  <si>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</si>
  <si>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</si>
  <si>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</si>
  <si>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</si>
  <si>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</si>
  <si>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</si>
  <si>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</si>
  <si>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</si>
  <si>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</si>
  <si>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</si>
  <si>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</si>
  <si>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</si>
  <si>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</si>
  <si>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</si>
  <si>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</si>
  <si>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</si>
  <si>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</si>
  <si>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</si>
  <si>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</si>
  <si>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</si>
  <si>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</si>
  <si>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</si>
  <si>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</si>
  <si>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</si>
  <si>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</si>
  <si>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</si>
  <si>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</si>
  <si>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</si>
  <si>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</si>
  <si>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</si>
  <si>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</si>
  <si>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</si>
  <si>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</si>
  <si>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</si>
  <si>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</si>
  <si>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</si>
  <si>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</si>
  <si>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</si>
  <si>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</si>
  <si>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</si>
  <si>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</si>
  <si>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</si>
  <si>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</si>
  <si>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</si>
  <si>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</si>
  <si>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</si>
  <si>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</si>
  <si>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</si>
  <si>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</si>
  <si>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</si>
  <si>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</si>
  <si>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</si>
  <si>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</si>
  <si>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</si>
  <si>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</si>
  <si>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</si>
  <si>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</si>
  <si>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</si>
  <si>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</si>
  <si>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</si>
  <si>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</si>
  <si>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</si>
  <si>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</si>
  <si>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</si>
  <si>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</si>
  <si>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</si>
  <si>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</si>
  <si>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</si>
  <si>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</si>
  <si>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</si>
  <si>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</si>
  <si>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</si>
  <si>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</si>
  <si>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</si>
  <si>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</si>
  <si>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</si>
  <si>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</si>
  <si>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</si>
  <si>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</si>
  <si>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</si>
  <si>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</si>
  <si>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</si>
  <si>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</si>
  <si>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</si>
  <si>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</si>
  <si>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</si>
  <si>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</si>
  <si>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</si>
  <si>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</si>
  <si>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</si>
  <si>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</si>
  <si>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</si>
  <si>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</si>
  <si>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</si>
  <si>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</si>
  <si>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</si>
  <si>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</si>
  <si>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</si>
  <si>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</si>
  <si>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</si>
  <si>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</si>
  <si>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</si>
  <si>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</si>
  <si>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</si>
  <si>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</si>
  <si>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</si>
  <si>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</si>
  <si>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</si>
  <si>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</si>
  <si>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</si>
  <si>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</si>
  <si>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</si>
  <si>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</si>
  <si>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</si>
  <si>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</si>
  <si>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</si>
  <si>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</si>
  <si>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</si>
  <si>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</si>
  <si>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</si>
  <si>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</si>
  <si>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</si>
  <si>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</si>
  <si>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</si>
  <si>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</si>
  <si>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</si>
  <si>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</si>
  <si>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</si>
  <si>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</si>
  <si>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</si>
  <si>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</si>
  <si>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</si>
  <si>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</si>
  <si>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</si>
  <si>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</si>
  <si>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</si>
  <si>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</si>
  <si>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</si>
  <si>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</si>
  <si>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</si>
  <si>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</si>
  <si>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</si>
  <si>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</si>
  <si>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</si>
  <si>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</si>
  <si>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</si>
  <si>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</si>
  <si>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</si>
  <si>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</si>
  <si>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</si>
  <si>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</si>
  <si>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</si>
  <si>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</si>
  <si>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</si>
  <si>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</si>
  <si>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</si>
  <si>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</si>
  <si>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</si>
  <si>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</si>
  <si>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</si>
  <si>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</si>
  <si>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</si>
  <si>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</si>
  <si>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</si>
  <si>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</si>
  <si>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</si>
  <si>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</si>
  <si>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</si>
  <si>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</si>
  <si>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</si>
  <si>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</si>
  <si>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</si>
  <si>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</si>
  <si>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</si>
  <si>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</si>
  <si>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</si>
  <si>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</si>
  <si>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</si>
  <si>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</si>
  <si>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</si>
  <si>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</si>
  <si>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</si>
  <si>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</si>
  <si>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</si>
  <si>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</si>
  <si>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</si>
  <si>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</si>
  <si>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</si>
  <si>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</si>
  <si>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</si>
  <si>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</si>
  <si>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</si>
  <si>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</si>
  <si>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</si>
  <si>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</si>
  <si>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</si>
  <si>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</si>
  <si>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</si>
  <si>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</si>
  <si>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</si>
  <si>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</si>
  <si>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</si>
  <si>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</si>
  <si>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</si>
  <si>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</si>
  <si>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</si>
  <si>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</si>
  <si>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</si>
  <si>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</si>
  <si>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</si>
  <si>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</si>
  <si>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</si>
  <si>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</si>
  <si>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</si>
  <si>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</si>
  <si>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</si>
  <si>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</si>
  <si>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</si>
  <si>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</si>
  <si>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</si>
  <si>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</si>
  <si>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</si>
  <si>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</si>
  <si>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</si>
  <si>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</si>
  <si>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</si>
  <si>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</si>
  <si>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</si>
  <si>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</si>
  <si>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</si>
  <si>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</si>
  <si>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</si>
  <si>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</si>
  <si>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</si>
  <si>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</si>
  <si>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</si>
  <si>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</si>
  <si>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</si>
  <si>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</si>
  <si>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</si>
  <si>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</si>
  <si>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</si>
  <si>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</si>
  <si>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</si>
  <si>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</si>
  <si>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</si>
  <si>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</si>
  <si>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</si>
  <si>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</si>
  <si>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</si>
  <si>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</si>
  <si>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</si>
  <si>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</si>
  <si>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</si>
  <si>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</si>
  <si>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</si>
  <si>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</si>
  <si>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</si>
  <si>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</si>
  <si>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</si>
  <si>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</si>
  <si>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</si>
  <si>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</si>
  <si>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</si>
  <si>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</si>
  <si>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</si>
  <si>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</si>
  <si>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</si>
  <si>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</si>
  <si>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</si>
  <si>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</si>
  <si>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</si>
  <si>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</si>
  <si>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</si>
  <si>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</si>
  <si>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</si>
  <si>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</si>
  <si>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</si>
  <si>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</si>
  <si>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</si>
  <si>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</si>
  <si>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</si>
  <si>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</si>
  <si>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</si>
  <si>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</si>
  <si>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</si>
  <si>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</si>
  <si>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</si>
  <si>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</si>
  <si>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</si>
  <si>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</si>
  <si>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</si>
  <si>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</si>
  <si>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</si>
  <si>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</si>
  <si>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</si>
  <si>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</si>
  <si>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</si>
  <si>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</si>
  <si>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</si>
  <si>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</si>
  <si>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</si>
  <si>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</si>
  <si>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</si>
  <si>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</si>
  <si>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</si>
  <si>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</si>
  <si>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</si>
  <si>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</si>
  <si>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</si>
  <si>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</si>
  <si>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</si>
  <si>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</si>
  <si>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</si>
  <si>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</si>
  <si>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</si>
  <si>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</si>
  <si>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</si>
  <si>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</si>
  <si>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</si>
  <si>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</si>
  <si>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</si>
  <si>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</si>
  <si>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</si>
  <si>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</si>
  <si>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</si>
  <si>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</si>
  <si>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</si>
  <si>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</si>
  <si>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</si>
  <si>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</si>
  <si>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</si>
  <si>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</si>
  <si>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</si>
  <si>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</si>
  <si>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</si>
  <si>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</si>
  <si>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</si>
  <si>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</si>
  <si>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</si>
  <si>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</si>
  <si>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</si>
  <si>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</si>
  <si>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</si>
  <si>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</si>
  <si>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</si>
  <si>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</si>
  <si>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</si>
  <si>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</si>
  <si>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</si>
  <si>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</si>
  <si>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</si>
  <si>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</si>
  <si>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</si>
  <si>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</si>
  <si>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</si>
  <si>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</si>
  <si>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</si>
  <si>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</si>
  <si>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</si>
  <si>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</si>
  <si>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</si>
  <si>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</si>
  <si>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</si>
  <si>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</si>
  <si>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</si>
  <si>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</si>
  <si>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</si>
  <si>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</si>
  <si>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</si>
  <si>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</si>
  <si>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</si>
  <si>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</si>
  <si>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</si>
  <si>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</si>
  <si>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</si>
  <si>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</si>
  <si>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</si>
  <si>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</si>
  <si>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</si>
  <si>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</si>
  <si>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</si>
  <si>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</si>
  <si>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</si>
  <si>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</si>
  <si>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</si>
  <si>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</si>
  <si>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</si>
  <si>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</si>
  <si>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</si>
  <si>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</si>
  <si>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</si>
  <si>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</si>
  <si>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</si>
  <si>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</si>
  <si>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</si>
  <si>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</si>
  <si>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</si>
  <si>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</si>
  <si>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</si>
  <si>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</si>
  <si>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</si>
  <si>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</si>
  <si>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</si>
  <si>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</si>
  <si>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</si>
  <si>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</si>
  <si>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</si>
  <si>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</si>
  <si>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</si>
  <si>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</si>
  <si>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</si>
  <si>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</si>
  <si>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</si>
  <si>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</si>
  <si>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</si>
  <si>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</si>
  <si>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</si>
  <si>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</si>
  <si>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</si>
  <si>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</si>
  <si>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</si>
  <si>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</si>
  <si>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</si>
  <si>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</si>
  <si>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</si>
  <si>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</si>
  <si>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</si>
  <si>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</si>
  <si>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</si>
  <si>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</si>
  <si>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</si>
  <si>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</si>
  <si>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</si>
  <si>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</si>
  <si>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</si>
  <si>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</si>
  <si>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</si>
  <si>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</si>
  <si>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</si>
  <si>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</si>
  <si>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</si>
  <si>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</si>
  <si>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</si>
  <si>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</si>
  <si>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</si>
  <si>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</si>
  <si>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</si>
  <si>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</si>
  <si>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</si>
  <si>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</si>
  <si>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</si>
  <si>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</si>
  <si>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</si>
  <si>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</si>
  <si>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</si>
  <si>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</si>
  <si>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</si>
  <si>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</si>
  <si>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</si>
  <si>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</si>
  <si>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</si>
  <si>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</si>
  <si>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</si>
  <si>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</si>
  <si>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</si>
  <si>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</si>
  <si>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</si>
  <si>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</si>
  <si>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</si>
  <si>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</si>
  <si>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</si>
  <si>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</si>
  <si>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</si>
  <si>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</si>
  <si>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</si>
  <si>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</si>
  <si>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</si>
  <si>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</si>
  <si>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</si>
  <si>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</si>
  <si>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</si>
  <si>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</si>
  <si>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</si>
  <si>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</si>
  <si>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</si>
  <si>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</si>
  <si>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</si>
  <si>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</si>
  <si>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</si>
  <si>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</si>
  <si>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</si>
  <si>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</si>
  <si>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</si>
  <si>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</si>
  <si>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</si>
  <si>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</si>
  <si>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</si>
  <si>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</si>
  <si>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</si>
  <si>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</si>
  <si>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</si>
  <si>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</si>
  <si>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</si>
  <si>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</si>
  <si>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</si>
  <si>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</si>
  <si>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</si>
  <si>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</si>
  <si>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</si>
  <si>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</si>
  <si>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</si>
  <si>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</si>
  <si>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</si>
  <si>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</si>
  <si>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</si>
  <si>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</si>
  <si>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</si>
  <si>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</si>
  <si>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</si>
  <si>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</si>
  <si>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</si>
  <si>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</si>
  <si>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</si>
  <si>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</si>
  <si>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</si>
  <si>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</si>
  <si>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</si>
  <si>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</si>
  <si>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</si>
  <si>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</si>
  <si>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</si>
  <si>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</si>
  <si>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</si>
  <si>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</si>
  <si>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</si>
  <si>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</si>
  <si>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</si>
  <si>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</si>
  <si>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</si>
  <si>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</si>
  <si>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</si>
  <si>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</si>
  <si>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</si>
  <si>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</si>
  <si>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</si>
  <si>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</si>
  <si>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</si>
  <si>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</si>
  <si>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</si>
  <si>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</si>
  <si>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</si>
  <si>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</si>
  <si>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</si>
  <si>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</si>
  <si>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</si>
  <si>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</si>
  <si>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</si>
  <si>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</si>
  <si>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</si>
  <si>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</si>
  <si>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</si>
  <si>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</si>
  <si>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</si>
  <si>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</si>
  <si>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</si>
  <si>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</si>
  <si>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</si>
  <si>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</si>
  <si>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</si>
  <si>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</si>
  <si>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</si>
  <si>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</si>
  <si>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</si>
  <si>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</si>
  <si>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</si>
  <si>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</si>
  <si>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</si>
  <si>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</si>
  <si>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</si>
  <si>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</si>
  <si>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</si>
  <si>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</si>
  <si>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</si>
  <si>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</si>
  <si>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</si>
  <si>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</si>
  <si>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</si>
  <si>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</si>
  <si>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</si>
  <si>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</si>
  <si>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</si>
  <si>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</si>
  <si>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</si>
  <si>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</si>
  <si>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</si>
  <si>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</si>
  <si>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</si>
  <si>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</si>
  <si>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</si>
  <si>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</si>
  <si>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</si>
  <si>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</si>
  <si>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</si>
  <si>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</si>
  <si>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</si>
  <si>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</si>
  <si>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</si>
  <si>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</si>
  <si>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</si>
  <si>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</si>
  <si>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</si>
  <si>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</si>
  <si>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</si>
  <si>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</si>
  <si>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</si>
  <si>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</si>
  <si>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</si>
  <si>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</si>
  <si>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</si>
  <si>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</si>
  <si>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</si>
  <si>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</si>
  <si>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</si>
  <si>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</si>
  <si>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</si>
  <si>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</si>
  <si>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</si>
  <si>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</si>
  <si>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</si>
  <si>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</si>
  <si>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</si>
  <si>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</si>
  <si>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</si>
  <si>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</si>
  <si>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</si>
  <si>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</si>
  <si>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</si>
  <si>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</si>
  <si>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</si>
  <si>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</si>
  <si>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</si>
  <si>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</si>
  <si>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</si>
  <si>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</si>
  <si>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</si>
  <si>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</si>
  <si>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</si>
  <si>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</si>
  <si>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</si>
  <si>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</si>
  <si>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</si>
  <si>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</si>
  <si>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</si>
  <si>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</si>
  <si>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</si>
  <si>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</si>
  <si>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</si>
  <si>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</si>
  <si>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</si>
  <si>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</si>
  <si>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</si>
  <si>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</si>
  <si>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</si>
  <si>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</si>
  <si>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</si>
  <si>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</si>
  <si>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</si>
  <si>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</si>
  <si>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</si>
  <si>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</si>
  <si>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</si>
  <si>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</si>
  <si>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</si>
  <si>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</si>
  <si>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</si>
  <si>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</si>
  <si>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</si>
  <si>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</si>
  <si>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</si>
  <si>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</si>
  <si>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</si>
  <si>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</si>
  <si>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</si>
  <si>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</si>
  <si>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</si>
  <si>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</si>
  <si>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</si>
  <si>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</si>
  <si>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</si>
  <si>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</si>
  <si>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</si>
  <si>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</si>
  <si>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</si>
  <si>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</si>
  <si>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</si>
  <si>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</si>
  <si>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</si>
  <si>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</si>
  <si>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</si>
  <si>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</si>
  <si>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</si>
  <si>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</si>
  <si>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</si>
  <si>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</si>
  <si>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</si>
  <si>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</si>
  <si>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</si>
  <si>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</si>
  <si>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</si>
  <si>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</si>
  <si>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</si>
  <si>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</si>
  <si>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</si>
  <si>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</si>
  <si>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</si>
  <si>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</si>
  <si>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</si>
  <si>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</si>
  <si>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</si>
  <si>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</si>
  <si>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</si>
  <si>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</si>
  <si>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</si>
  <si>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</si>
  <si>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</si>
  <si>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</si>
  <si>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</si>
  <si>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</si>
  <si>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</si>
  <si>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</si>
  <si>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</si>
  <si>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</si>
  <si>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</si>
  <si>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</si>
  <si>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</si>
  <si>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</si>
  <si>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</si>
  <si>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</si>
  <si>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</si>
  <si>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</si>
  <si>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</si>
  <si>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</si>
  <si>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</si>
  <si>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</si>
  <si>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</si>
  <si>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</si>
  <si>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</si>
  <si>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</si>
  <si>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</si>
  <si>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</si>
  <si>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</si>
  <si>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</si>
  <si>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</si>
  <si>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</si>
  <si>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</si>
  <si>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</si>
  <si>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</si>
  <si>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</si>
  <si>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</si>
  <si>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</si>
  <si>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</si>
  <si>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</si>
  <si>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</si>
  <si>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</si>
  <si>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</si>
  <si>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</si>
  <si>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</si>
  <si>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</si>
  <si>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</si>
  <si>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</si>
  <si>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</si>
  <si>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</si>
  <si>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</si>
  <si>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</si>
  <si>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</si>
  <si>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</si>
  <si>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</si>
  <si>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</si>
  <si>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</si>
  <si>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</si>
  <si>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</si>
  <si>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</si>
  <si>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</si>
  <si>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</si>
  <si>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</si>
  <si>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</si>
  <si>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</si>
  <si>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</si>
  <si>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</si>
  <si>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</si>
  <si>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</si>
  <si>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</si>
  <si>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</si>
  <si>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</si>
  <si>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</si>
  <si>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</si>
  <si>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</si>
  <si>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</si>
  <si>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</si>
  <si>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</si>
  <si>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</si>
  <si>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</si>
  <si>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</si>
  <si>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</si>
  <si>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</si>
  <si>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</si>
  <si>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</si>
  <si>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</si>
  <si>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</si>
  <si>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</si>
  <si>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</si>
  <si>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</si>
  <si>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</si>
  <si>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</si>
  <si>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</si>
  <si>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</si>
  <si>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</si>
  <si>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</si>
  <si>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</si>
  <si>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</si>
  <si>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</si>
  <si>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</si>
  <si>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</si>
  <si>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</si>
  <si>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</si>
  <si>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</si>
  <si>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</si>
  <si>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</si>
  <si>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</si>
  <si>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</si>
  <si>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</si>
  <si>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</si>
  <si>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</si>
  <si>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</si>
  <si>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</si>
  <si>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</si>
  <si>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</si>
  <si>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</si>
  <si>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</si>
  <si>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</si>
  <si>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</si>
  <si>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</si>
  <si>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</si>
  <si>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</si>
  <si>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</si>
  <si>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</si>
  <si>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</si>
  <si>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</si>
  <si>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</si>
  <si>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</si>
  <si>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</si>
  <si>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</si>
  <si>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</si>
  <si>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</si>
  <si>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</si>
  <si>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</si>
  <si>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</si>
  <si>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</si>
  <si>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</si>
  <si>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</si>
  <si>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</si>
  <si>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</si>
  <si>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</si>
  <si>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</si>
  <si>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</si>
  <si>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</si>
  <si>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</si>
  <si>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</si>
  <si>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</si>
  <si>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</si>
  <si>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</si>
  <si>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</si>
  <si>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</si>
  <si>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</si>
  <si>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</si>
  <si>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</si>
  <si>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</si>
  <si>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</si>
  <si>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</si>
  <si>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</si>
  <si>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</si>
  <si>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</si>
  <si>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</si>
  <si>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</si>
  <si>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</si>
  <si>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</si>
  <si>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</si>
  <si>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</si>
  <si>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</si>
  <si>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</si>
  <si>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</si>
  <si>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</si>
  <si>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</si>
  <si>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</si>
  <si>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</si>
  <si>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</si>
  <si>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</si>
  <si>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</si>
  <si>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</si>
  <si>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</si>
  <si>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</si>
  <si>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</si>
  <si>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</si>
  <si>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</si>
  <si>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</si>
  <si>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</si>
  <si>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</si>
  <si>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</si>
  <si>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</si>
  <si>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</si>
  <si>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</si>
  <si>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</si>
  <si>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</si>
  <si>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</si>
  <si>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</si>
  <si>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</si>
  <si>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</si>
  <si>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</si>
  <si>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</si>
  <si>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</si>
  <si>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</si>
  <si>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</si>
  <si>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</si>
  <si>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</si>
  <si>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</si>
  <si>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</si>
  <si>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</si>
  <si>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</si>
  <si>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</si>
  <si>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</si>
  <si>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</si>
  <si>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</si>
  <si>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</si>
  <si>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</si>
  <si>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</si>
  <si>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</si>
  <si>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</si>
  <si>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</si>
  <si>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</si>
  <si>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</si>
  <si>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</si>
  <si>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</si>
  <si>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</si>
  <si>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</si>
  <si>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</si>
  <si>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</si>
  <si>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</si>
  <si>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</si>
  <si>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</si>
  <si>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</si>
  <si>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</si>
  <si>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</si>
  <si>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</si>
  <si>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</si>
  <si>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</si>
  <si>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</si>
  <si>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</si>
  <si>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</si>
  <si>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</si>
  <si>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</si>
  <si>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</si>
  <si>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</si>
  <si>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</si>
  <si>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</si>
  <si>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</si>
  <si>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</si>
  <si>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</si>
  <si>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</si>
  <si>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</si>
  <si>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</si>
  <si>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</si>
  <si>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</si>
  <si>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</si>
  <si>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</si>
  <si>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</si>
  <si>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</si>
  <si>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</si>
  <si>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</si>
  <si>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</si>
  <si>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</si>
  <si>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</si>
  <si>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</si>
  <si>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</si>
  <si>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</si>
  <si>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</si>
  <si>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</si>
  <si>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</si>
  <si>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</si>
  <si>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</si>
  <si>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</si>
  <si>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</si>
  <si>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</si>
  <si>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</si>
  <si>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</si>
  <si>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</si>
  <si>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</si>
  <si>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</si>
  <si>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</si>
  <si>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</si>
  <si>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</si>
  <si>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</si>
  <si>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</si>
  <si>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</si>
  <si>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</si>
  <si>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</si>
  <si>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</si>
  <si>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</si>
  <si>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</si>
  <si>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</si>
  <si>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</si>
  <si>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</si>
  <si>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</si>
  <si>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</si>
  <si>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</si>
  <si>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</si>
  <si>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</si>
  <si>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</si>
  <si>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</si>
  <si>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</si>
  <si>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</si>
  <si>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</si>
  <si>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</si>
  <si>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</si>
  <si>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</si>
  <si>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</si>
  <si>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</si>
  <si>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</si>
  <si>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</si>
  <si>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</si>
  <si>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</si>
  <si>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</si>
  <si>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</si>
  <si>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</si>
  <si>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</si>
  <si>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</si>
  <si>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</si>
  <si>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</si>
  <si>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</si>
  <si>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</si>
  <si>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</si>
  <si>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</si>
  <si>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</si>
  <si>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</si>
  <si>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</si>
  <si>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</si>
  <si>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</si>
  <si>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</si>
  <si>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</si>
  <si>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</si>
  <si>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</si>
  <si>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</si>
  <si>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</si>
  <si>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</si>
  <si>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</si>
  <si>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</si>
  <si>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</si>
  <si>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</si>
  <si>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</si>
  <si>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</si>
  <si>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</si>
  <si>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</si>
  <si>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</si>
  <si>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</si>
  <si>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</si>
  <si>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</si>
  <si>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</si>
  <si>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</si>
  <si>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</si>
  <si>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</si>
  <si>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</si>
  <si>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</si>
  <si>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</si>
  <si>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</si>
  <si>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</si>
  <si>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</si>
  <si>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</si>
  <si>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</si>
  <si>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</si>
  <si>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</si>
  <si>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</si>
  <si>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</si>
  <si>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</si>
  <si>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</si>
  <si>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</si>
  <si>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</si>
  <si>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</si>
  <si>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</si>
  <si>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</si>
  <si>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</si>
  <si>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</si>
  <si>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</si>
  <si>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</si>
  <si>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</si>
  <si>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</si>
  <si>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</si>
  <si>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</si>
  <si>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</si>
  <si>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</si>
  <si>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</si>
  <si>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</si>
  <si>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</si>
  <si>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</si>
  <si>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</si>
  <si>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</si>
  <si>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</si>
  <si>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</si>
  <si>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</si>
  <si>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</si>
  <si>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</si>
  <si>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</si>
  <si>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</si>
  <si>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</si>
  <si>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</si>
  <si>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</si>
  <si>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</si>
  <si>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</si>
  <si>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</si>
  <si>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</si>
  <si>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</si>
  <si>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</si>
  <si>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</si>
  <si>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</si>
  <si>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</si>
  <si>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</si>
  <si>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</si>
  <si>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</si>
  <si>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</si>
  <si>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</si>
  <si>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</si>
  <si>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</si>
  <si>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</si>
  <si>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</si>
  <si>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</si>
  <si>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</si>
  <si>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</si>
  <si>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</si>
  <si>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</si>
  <si>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</si>
  <si>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</si>
  <si>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</si>
  <si>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</si>
  <si>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</si>
  <si>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</si>
  <si>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</si>
  <si>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</si>
  <si>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</si>
  <si>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</si>
  <si>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</si>
  <si>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</si>
  <si>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</si>
  <si>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</si>
  <si>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</si>
  <si>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</si>
  <si>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</si>
  <si>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</si>
  <si>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</si>
  <si>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</si>
  <si>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</si>
  <si>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</si>
  <si>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</si>
  <si>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</si>
  <si>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</si>
  <si>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</si>
  <si>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</si>
  <si>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</si>
  <si>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</si>
  <si>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</si>
  <si>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</si>
  <si>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</si>
  <si>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</si>
  <si>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</si>
  <si>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</si>
  <si>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</si>
  <si>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</si>
  <si>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</si>
  <si>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</si>
  <si>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</si>
  <si>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</si>
  <si>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</si>
  <si>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</si>
  <si>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</si>
  <si>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</si>
  <si>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</si>
  <si>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</si>
  <si>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</si>
  <si>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</si>
  <si>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</si>
  <si>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</si>
  <si>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</si>
  <si>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</si>
  <si>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</si>
  <si>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</si>
  <si>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</si>
  <si>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</si>
  <si>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</si>
  <si>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</si>
  <si>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</si>
  <si>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</si>
  <si>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</si>
  <si>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</si>
  <si>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</si>
  <si>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</si>
  <si>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</si>
  <si>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</si>
  <si>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</si>
  <si>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</si>
  <si>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</si>
  <si>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</si>
  <si>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</si>
  <si>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</si>
  <si>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</si>
  <si>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</si>
  <si>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</si>
  <si>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</si>
  <si>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</si>
  <si>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</si>
  <si>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</si>
  <si>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</si>
  <si>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</si>
  <si>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</si>
  <si>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</si>
  <si>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</si>
  <si>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</si>
  <si>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</si>
  <si>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</si>
  <si>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</si>
  <si>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</si>
  <si>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</si>
  <si>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</si>
  <si>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</si>
  <si>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</si>
  <si>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</si>
  <si>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</si>
  <si>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</si>
  <si>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</si>
  <si>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</si>
  <si>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</si>
  <si>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</si>
  <si>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</si>
  <si>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</si>
  <si>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</si>
  <si>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</si>
  <si>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</si>
  <si>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</si>
  <si>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</si>
  <si>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</si>
  <si>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</si>
  <si>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</si>
  <si>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</si>
  <si>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</si>
  <si>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</si>
  <si>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</si>
  <si>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</si>
  <si>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</si>
  <si>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</si>
  <si>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</si>
  <si>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</si>
  <si>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</si>
  <si>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</si>
  <si>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</si>
  <si>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</si>
  <si>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</si>
  <si>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</si>
  <si>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</si>
  <si>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</si>
  <si>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</si>
  <si>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</si>
  <si>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</si>
  <si>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</si>
  <si>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</si>
  <si>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</si>
  <si>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</si>
  <si>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</si>
  <si>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</si>
  <si>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</si>
  <si>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</si>
  <si>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</si>
  <si>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</si>
  <si>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</si>
  <si>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</si>
  <si>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</si>
  <si>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</si>
  <si>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</si>
  <si>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</si>
  <si>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</si>
  <si>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</si>
  <si>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</si>
  <si>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</si>
  <si>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</si>
  <si>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</si>
  <si>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</si>
  <si>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</si>
  <si>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</si>
  <si>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</si>
  <si>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</si>
  <si>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</si>
  <si>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</si>
  <si>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</si>
  <si>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</si>
  <si>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</si>
  <si>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</si>
  <si>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</si>
  <si>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</si>
  <si>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</si>
  <si>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</si>
  <si>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</si>
  <si>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</si>
  <si>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</si>
  <si>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</si>
  <si>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</si>
  <si>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</si>
  <si>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</si>
  <si>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</si>
  <si>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</si>
  <si>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</si>
  <si>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</si>
  <si>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</si>
  <si>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</si>
  <si>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</si>
  <si>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</si>
  <si>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</si>
  <si>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</si>
  <si>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</si>
  <si>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</si>
  <si>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</si>
  <si>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</si>
  <si>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</si>
  <si>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</si>
  <si>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</si>
  <si>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</si>
  <si>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</si>
  <si>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</si>
  <si>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</si>
  <si>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</si>
  <si>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</si>
  <si>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</si>
  <si>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</si>
  <si>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</si>
  <si>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</si>
  <si>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</si>
  <si>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</si>
  <si>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</si>
  <si>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</si>
  <si>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</si>
  <si>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</si>
  <si>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</si>
  <si>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</si>
  <si>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</si>
  <si>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</si>
  <si>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</si>
  <si>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</si>
  <si>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</si>
  <si>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</si>
  <si>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</si>
  <si>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</si>
  <si>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</si>
  <si>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</si>
  <si>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</si>
  <si>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</si>
  <si>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</si>
  <si>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</si>
  <si>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</si>
  <si>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</si>
  <si>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</si>
  <si>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</si>
  <si>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</si>
  <si>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</si>
  <si>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</si>
  <si>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</si>
  <si>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</si>
  <si>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</si>
  <si>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</si>
  <si>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</si>
  <si>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</si>
  <si>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</si>
  <si>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</si>
  <si>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</si>
  <si>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</si>
  <si>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</si>
  <si>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</si>
  <si>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</si>
  <si>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</si>
  <si>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</si>
  <si>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</si>
  <si>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</si>
  <si>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</si>
  <si>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</si>
  <si>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</si>
  <si>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</si>
  <si>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</si>
  <si>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</si>
  <si>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</si>
  <si>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</si>
  <si>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</si>
  <si>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</si>
  <si>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</si>
  <si>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</si>
  <si>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</si>
  <si>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</si>
  <si>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</si>
  <si>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</si>
  <si>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</si>
  <si>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</si>
  <si>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</si>
  <si>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</si>
  <si>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</si>
  <si>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</si>
  <si>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</si>
  <si>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</si>
  <si>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</si>
  <si>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</si>
  <si>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</si>
  <si>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</si>
  <si>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</si>
  <si>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</si>
  <si>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</si>
  <si>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</si>
  <si>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</si>
  <si>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</si>
  <si>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</si>
  <si>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</si>
  <si>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</si>
  <si>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</si>
  <si>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</si>
  <si>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</si>
  <si>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</si>
  <si>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</si>
  <si>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</si>
  <si>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</si>
  <si>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</si>
  <si>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</si>
  <si>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</si>
  <si>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</si>
  <si>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</si>
  <si>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</si>
  <si>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</si>
  <si>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</si>
  <si>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</si>
  <si>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</si>
  <si>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</si>
  <si>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</si>
  <si>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</si>
  <si>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</si>
  <si>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</si>
  <si>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</si>
  <si>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</si>
  <si>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</si>
  <si>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</si>
  <si>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</si>
  <si>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</si>
  <si>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</si>
  <si>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</si>
  <si>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</si>
  <si>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</si>
  <si>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</si>
  <si>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</si>
  <si>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</si>
  <si>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</si>
  <si>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</si>
  <si>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</si>
  <si>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</si>
  <si>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</si>
  <si>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</si>
  <si>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</si>
  <si>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</si>
  <si>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</si>
  <si>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</si>
  <si>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</si>
  <si>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</si>
  <si>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</si>
  <si>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</si>
  <si>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</si>
  <si>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</si>
  <si>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</si>
  <si>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</si>
  <si>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</si>
  <si>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</si>
  <si>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</si>
  <si>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</si>
  <si>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</si>
  <si>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</si>
  <si>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</si>
  <si>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</si>
  <si>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</si>
  <si>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</si>
  <si>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</si>
  <si>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</si>
  <si>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</si>
  <si>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</si>
  <si>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</si>
  <si>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</si>
  <si>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</si>
  <si>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</si>
  <si>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</si>
  <si>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</si>
  <si>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</si>
  <si>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</si>
  <si>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</si>
  <si>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</si>
  <si>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</si>
  <si>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</si>
  <si>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</si>
  <si>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</si>
  <si>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</si>
  <si>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</si>
  <si>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</si>
  <si>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</si>
  <si>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</si>
  <si>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</si>
  <si>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</si>
  <si>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</si>
  <si>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</si>
  <si>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</si>
  <si>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</si>
  <si>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</si>
  <si>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</si>
  <si>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</si>
  <si>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</si>
  <si>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</si>
  <si>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</si>
  <si>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</si>
  <si>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</si>
  <si>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</si>
  <si>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</si>
  <si>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</si>
  <si>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</si>
  <si>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</si>
  <si>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</si>
  <si>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</si>
  <si>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</si>
  <si>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</si>
  <si>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</si>
  <si>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</si>
  <si>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</si>
  <si>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</si>
  <si>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</si>
  <si>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</si>
  <si>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</si>
  <si>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</si>
  <si>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</si>
  <si>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</si>
  <si>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</si>
  <si>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</si>
  <si>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</si>
  <si>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</si>
  <si>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</si>
  <si>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</si>
  <si>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</si>
  <si>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</si>
  <si>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</si>
  <si>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</si>
  <si>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</si>
  <si>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</si>
  <si>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</si>
  <si>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</si>
  <si>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</si>
  <si>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</si>
  <si>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</si>
  <si>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</si>
  <si>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</si>
  <si>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</si>
  <si>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</si>
  <si>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</si>
  <si>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</si>
  <si>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</si>
  <si>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</si>
  <si>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</si>
  <si>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</si>
  <si>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</si>
  <si>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</si>
  <si>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</si>
  <si>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</si>
  <si>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</si>
  <si>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</si>
  <si>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</si>
  <si>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</si>
  <si>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</si>
  <si>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</si>
  <si>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</si>
  <si>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</si>
  <si>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</si>
  <si>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</si>
  <si>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</si>
  <si>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</si>
  <si>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</si>
  <si>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</si>
  <si>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</si>
  <si>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</si>
  <si>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</si>
  <si>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</si>
  <si>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</si>
  <si>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</si>
  <si>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</si>
  <si>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</si>
  <si>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</si>
  <si>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</si>
  <si>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</si>
  <si>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</si>
  <si>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</si>
  <si>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</si>
  <si>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</si>
  <si>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</si>
  <si>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</si>
  <si>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</si>
  <si>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</si>
  <si>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</si>
  <si>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</si>
  <si>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</si>
  <si>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</si>
  <si>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</si>
  <si>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</si>
  <si>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</si>
  <si>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</si>
  <si>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</si>
  <si>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</si>
  <si>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</si>
  <si>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</si>
  <si>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</si>
  <si>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</si>
  <si>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</si>
  <si>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</si>
  <si>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</si>
  <si>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</si>
  <si>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</si>
  <si>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</si>
  <si>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</si>
  <si>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</si>
  <si>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</si>
  <si>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</si>
  <si>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</si>
  <si>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</si>
  <si>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</si>
  <si>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</si>
  <si>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</si>
  <si>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</si>
  <si>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</si>
  <si>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</si>
  <si>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</si>
  <si>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</si>
  <si>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</si>
  <si>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</si>
  <si>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</si>
  <si>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</si>
  <si>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</si>
  <si>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</si>
  <si>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</si>
  <si>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</si>
  <si>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</si>
  <si>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</si>
  <si>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</si>
  <si>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</si>
  <si>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</si>
  <si>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</si>
  <si>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</si>
  <si>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</si>
  <si>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</si>
  <si>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</si>
  <si>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</si>
  <si>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</si>
  <si>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</si>
  <si>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</si>
  <si>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</si>
  <si>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</si>
  <si>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</si>
  <si>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</si>
  <si>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</si>
  <si>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</si>
  <si>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</si>
  <si>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</si>
  <si>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</si>
  <si>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</si>
  <si>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</si>
  <si>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</si>
  <si>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</si>
  <si>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</si>
  <si>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</si>
  <si>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</si>
  <si>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</si>
  <si>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</si>
  <si>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</si>
  <si>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</si>
  <si>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</si>
  <si>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</si>
  <si>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</si>
  <si>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</si>
  <si>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</si>
  <si>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</si>
  <si>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</si>
  <si>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</si>
  <si>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</si>
  <si>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</si>
  <si>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</si>
  <si>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</si>
  <si>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</si>
  <si>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</si>
  <si>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</si>
  <si>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</si>
  <si>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</si>
  <si>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</si>
  <si>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</si>
  <si>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</si>
  <si>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</si>
  <si>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</si>
  <si>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</si>
  <si>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</si>
  <si>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</si>
  <si>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</si>
  <si>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</si>
  <si>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</si>
  <si>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</si>
  <si>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</si>
  <si>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</si>
  <si>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</si>
  <si>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</si>
  <si>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</si>
  <si>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</si>
  <si>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</si>
  <si>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</si>
  <si>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</si>
  <si>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</si>
  <si>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</si>
  <si>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</si>
  <si>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</si>
  <si>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</si>
  <si>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</si>
  <si>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</si>
  <si>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</si>
  <si>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</si>
  <si>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</si>
  <si>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</si>
  <si>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</si>
  <si>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</si>
  <si>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</si>
  <si>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</si>
  <si>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</si>
  <si>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</si>
  <si>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</si>
  <si>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</si>
  <si>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</si>
  <si>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</si>
  <si>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</si>
  <si>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</si>
  <si>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</si>
  <si>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</si>
  <si>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</si>
  <si>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</si>
  <si>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</si>
  <si>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</si>
  <si>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</si>
  <si>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</si>
  <si>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</si>
  <si>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</si>
  <si>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</si>
  <si>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</si>
  <si>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</si>
  <si>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</si>
  <si>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</si>
  <si>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</si>
  <si>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</si>
  <si>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</si>
  <si>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</si>
  <si>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</si>
  <si>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</si>
  <si>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</si>
  <si>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</si>
  <si>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</si>
  <si>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</si>
  <si>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</si>
  <si>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</si>
  <si>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</si>
  <si>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</si>
  <si>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</si>
  <si>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</si>
  <si>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</si>
  <si>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</si>
  <si>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</si>
  <si>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</si>
  <si>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</si>
  <si>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</si>
  <si>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</si>
  <si>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</si>
  <si>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</si>
  <si>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</si>
  <si>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</si>
  <si>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</si>
  <si>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</si>
  <si>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</si>
  <si>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</si>
  <si>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</si>
  <si>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</si>
  <si>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</si>
  <si>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</si>
  <si>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</si>
  <si>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</si>
  <si>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</si>
  <si>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</si>
  <si>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</si>
  <si>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</si>
  <si>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</si>
  <si>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</si>
  <si>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</si>
  <si>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</si>
  <si>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</si>
  <si>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</si>
  <si>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</si>
  <si>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</si>
  <si>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</si>
  <si>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</si>
  <si>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</si>
  <si>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</si>
  <si>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</si>
  <si>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</si>
  <si>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</si>
  <si>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</si>
  <si>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</si>
  <si>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</si>
  <si>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</si>
  <si>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</si>
  <si>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</si>
  <si>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</si>
  <si>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</si>
  <si>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</si>
  <si>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</si>
  <si>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</si>
  <si>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</si>
  <si>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</si>
  <si>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</si>
  <si>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</si>
  <si>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</si>
  <si>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</si>
  <si>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</si>
  <si>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</si>
  <si>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</si>
  <si>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</si>
  <si>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</si>
  <si>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</si>
  <si>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</si>
  <si>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</si>
  <si>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</si>
  <si>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</si>
  <si>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</si>
  <si>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</si>
  <si>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</si>
  <si>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</si>
  <si>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</si>
  <si>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</si>
  <si>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</si>
  <si>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</si>
  <si>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</si>
  <si>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</si>
  <si>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</si>
  <si>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</si>
  <si>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</si>
  <si>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</si>
  <si>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</si>
  <si>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</si>
  <si>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</si>
  <si>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</si>
  <si>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</si>
  <si>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</si>
  <si>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</si>
  <si>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</si>
  <si>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</si>
  <si>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</si>
  <si>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</si>
  <si>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</si>
  <si>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</si>
  <si>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</si>
  <si>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</si>
  <si>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</si>
  <si>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</si>
  <si>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</si>
  <si>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</si>
  <si>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</si>
  <si>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</si>
  <si>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</si>
  <si>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</si>
  <si>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</si>
  <si>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</si>
  <si>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</si>
  <si>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</si>
  <si>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</si>
  <si>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</si>
  <si>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</si>
  <si>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</si>
  <si>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</si>
  <si>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</si>
  <si>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</si>
  <si>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</si>
  <si>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</si>
  <si>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</si>
  <si>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</si>
  <si>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</si>
  <si>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</si>
  <si>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</si>
  <si>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</si>
  <si>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</si>
  <si>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</si>
  <si>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</si>
  <si>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</si>
  <si>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</si>
  <si>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</si>
  <si>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</si>
  <si>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</si>
  <si>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</si>
  <si>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</si>
  <si>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</si>
  <si>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</si>
  <si>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</si>
  <si>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</si>
  <si>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</si>
  <si>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</si>
  <si>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</si>
  <si>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</si>
  <si>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</si>
  <si>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</si>
  <si>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</si>
  <si>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</si>
  <si>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</si>
  <si>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</si>
  <si>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</si>
  <si>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</si>
  <si>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</si>
  <si>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</si>
  <si>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</si>
  <si>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</si>
  <si>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</si>
  <si>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</si>
  <si>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</si>
  <si>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</si>
  <si>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</si>
  <si>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</si>
  <si>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</si>
  <si>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</si>
  <si>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</si>
  <si>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</si>
  <si>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</si>
  <si>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</si>
  <si>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</si>
  <si>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</si>
  <si>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</si>
  <si>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</si>
  <si>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</si>
  <si>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</si>
  <si>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</si>
  <si>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</si>
  <si>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</si>
  <si>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</si>
  <si>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</si>
  <si>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</si>
  <si>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</si>
  <si>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</si>
  <si>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</si>
  <si>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</si>
  <si>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</si>
  <si>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</si>
  <si>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</si>
  <si>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</si>
  <si>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</si>
  <si>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</si>
  <si>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</si>
  <si>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</si>
  <si>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</si>
  <si>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</si>
  <si>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</si>
  <si>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</si>
  <si>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</si>
  <si>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</si>
  <si>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</si>
  <si>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</si>
  <si>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</si>
  <si>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</si>
  <si>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</si>
  <si>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</si>
  <si>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</si>
  <si>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</si>
  <si>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</si>
  <si>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</si>
  <si>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</si>
  <si>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</si>
  <si>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</si>
  <si>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</si>
  <si>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</si>
  <si>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</si>
  <si>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</si>
  <si>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</si>
  <si>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</si>
  <si>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</si>
  <si>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</si>
  <si>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</si>
  <si>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</si>
  <si>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</si>
  <si>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</si>
  <si>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</si>
  <si>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</si>
  <si>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</si>
  <si>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</si>
  <si>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</si>
  <si>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</si>
  <si>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</si>
  <si>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</si>
  <si>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</si>
  <si>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</si>
  <si>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</si>
  <si>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</si>
  <si>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</si>
  <si>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</si>
  <si>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</si>
  <si>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</si>
  <si>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</si>
  <si>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</si>
  <si>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</si>
  <si>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</si>
  <si>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</si>
  <si>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</si>
  <si>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</si>
  <si>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</si>
  <si>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</si>
  <si>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</si>
  <si>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</si>
  <si>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</si>
  <si>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</si>
  <si>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</si>
  <si>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</si>
  <si>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</si>
  <si>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</si>
  <si>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</si>
  <si>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</si>
  <si>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</si>
  <si>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</si>
  <si>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</si>
  <si>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</si>
  <si>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</si>
  <si>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</si>
  <si>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</si>
  <si>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</si>
  <si>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</si>
  <si>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</si>
  <si>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</si>
  <si>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</si>
  <si>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</si>
  <si>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</si>
  <si>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</si>
  <si>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</si>
  <si>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</si>
  <si>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</si>
  <si>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</si>
  <si>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</si>
  <si>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</si>
  <si>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</si>
  <si>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</si>
  <si>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</si>
  <si>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</si>
  <si>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</si>
  <si>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</si>
  <si>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</si>
  <si>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</si>
  <si>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</si>
  <si>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</si>
  <si>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</si>
  <si>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</si>
  <si>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</si>
  <si>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</si>
  <si>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</si>
  <si>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</si>
  <si>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</si>
  <si>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</si>
  <si>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</si>
  <si>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</si>
  <si>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</si>
  <si>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</si>
  <si>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</si>
  <si>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</si>
  <si>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</si>
  <si>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</si>
  <si>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</si>
  <si>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</si>
  <si>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</si>
  <si>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</si>
  <si>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</si>
  <si>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</si>
  <si>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</si>
  <si>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</si>
  <si>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</si>
  <si>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</si>
  <si>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</si>
  <si>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</si>
  <si>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</si>
  <si>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</si>
  <si>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</si>
  <si>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</si>
  <si>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</si>
  <si>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</si>
  <si>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</si>
  <si>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</si>
  <si>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</si>
  <si>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</si>
  <si>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</si>
  <si>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</si>
  <si>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</si>
  <si>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</si>
  <si>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</si>
  <si>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</si>
  <si>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</si>
  <si>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</si>
  <si>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</si>
  <si>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</si>
  <si>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</si>
  <si>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</si>
  <si>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</si>
  <si>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</si>
  <si>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</si>
  <si>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</si>
  <si>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</si>
  <si>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</si>
  <si>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</si>
  <si>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</si>
  <si>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</si>
  <si>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</si>
  <si>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</si>
  <si>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</si>
  <si>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</si>
  <si>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</si>
  <si>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</si>
  <si>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</si>
  <si>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</si>
  <si>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</si>
  <si>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</si>
  <si>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</si>
  <si>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</si>
  <si>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</si>
  <si>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</si>
  <si>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</si>
  <si>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</si>
  <si>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</si>
  <si>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</si>
  <si>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</si>
  <si>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</si>
  <si>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</si>
  <si>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</si>
  <si>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</si>
  <si>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</si>
  <si>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</si>
  <si>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</si>
  <si>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</si>
  <si>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</si>
  <si>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</si>
  <si>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</si>
  <si>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</si>
  <si>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</si>
  <si>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</si>
  <si>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</si>
  <si>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</si>
  <si>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</si>
  <si>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</si>
  <si>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</si>
  <si>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</si>
  <si>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</si>
  <si>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</si>
  <si>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</si>
  <si>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</si>
  <si>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</si>
  <si>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</si>
  <si>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</si>
  <si>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</si>
  <si>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</si>
  <si>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</si>
  <si>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</si>
  <si>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</si>
  <si>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</si>
  <si>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</si>
  <si>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</si>
  <si>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</si>
  <si>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</si>
  <si>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</si>
  <si>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</si>
  <si>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</si>
  <si>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</si>
  <si>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</si>
  <si>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</si>
  <si>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</si>
  <si>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</si>
  <si>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</si>
  <si>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</si>
  <si>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</si>
  <si>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</si>
  <si>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</si>
  <si>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</si>
  <si>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</si>
  <si>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</si>
  <si>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</si>
  <si>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</si>
  <si>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</si>
  <si>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</si>
  <si>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</si>
  <si>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</si>
  <si>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</si>
  <si>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</si>
  <si>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</si>
  <si>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</si>
  <si>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</si>
  <si>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</si>
  <si>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</si>
  <si>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</si>
  <si>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</si>
  <si>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</si>
  <si>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</si>
  <si>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</si>
  <si>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</si>
  <si>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</si>
  <si>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</si>
  <si>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</si>
  <si>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</si>
  <si>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</si>
  <si>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</si>
  <si>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</si>
  <si>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</si>
  <si>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</si>
  <si>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</si>
  <si>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</si>
  <si>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</si>
  <si>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</si>
  <si>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</si>
  <si>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</si>
  <si>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</si>
  <si>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</si>
  <si>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</si>
  <si>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</si>
  <si>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</si>
  <si>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</si>
  <si>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</si>
  <si>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</si>
  <si>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</si>
  <si>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</si>
  <si>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</si>
  <si>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</si>
  <si>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</si>
  <si>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</si>
  <si>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</si>
  <si>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</si>
  <si>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</si>
  <si>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</si>
  <si>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</si>
  <si>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</si>
  <si>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</si>
  <si>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</si>
  <si>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</si>
  <si>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</si>
  <si>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</si>
  <si>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</si>
  <si>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</si>
  <si>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</si>
  <si>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</si>
  <si>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</si>
  <si>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</si>
  <si>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</si>
  <si>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</si>
  <si>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</si>
  <si>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</si>
  <si>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</si>
  <si>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</si>
  <si>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</si>
  <si>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</si>
  <si>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</si>
  <si>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</si>
  <si>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</si>
  <si>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</si>
  <si>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</si>
  <si>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</si>
  <si>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</si>
  <si>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</si>
  <si>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</si>
  <si>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</si>
  <si>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</si>
  <si>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</si>
  <si>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</si>
  <si>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</si>
  <si>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</si>
  <si>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</si>
  <si>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</si>
  <si>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</si>
  <si>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</si>
  <si>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</si>
  <si>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</si>
  <si>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</si>
  <si>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</si>
  <si>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</si>
  <si>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</si>
  <si>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</si>
  <si>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</si>
  <si>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</si>
  <si>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</si>
  <si>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</si>
  <si>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</si>
  <si>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</si>
  <si>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</si>
  <si>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</si>
  <si>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</si>
  <si>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</si>
  <si>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</si>
  <si>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</si>
  <si>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</si>
  <si>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</si>
  <si>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</si>
  <si>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</si>
  <si>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</si>
  <si>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</si>
  <si>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</si>
  <si>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</si>
  <si>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</si>
  <si>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</si>
  <si>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</si>
  <si>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</si>
  <si>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</si>
  <si>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</si>
  <si>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</si>
  <si>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</si>
  <si>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</si>
  <si>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</si>
  <si>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</si>
  <si>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</si>
  <si>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</si>
  <si>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</si>
  <si>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</si>
  <si>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</si>
  <si>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</si>
  <si>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</si>
  <si>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</si>
  <si>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</si>
  <si>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</si>
  <si>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</si>
  <si>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</si>
  <si>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</si>
  <si>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</si>
  <si>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</si>
  <si>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</si>
  <si>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</si>
  <si>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</si>
  <si>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</si>
  <si>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</si>
  <si>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</si>
  <si>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</si>
  <si>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</si>
  <si>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</si>
  <si>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</si>
  <si>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</si>
  <si>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</si>
  <si>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</si>
  <si>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</si>
  <si>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</si>
  <si>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</si>
  <si>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</si>
  <si>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</si>
  <si>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</si>
  <si>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</si>
  <si>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</si>
  <si>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</si>
  <si>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</si>
  <si>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</si>
  <si>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</si>
  <si>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</si>
  <si>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</si>
  <si>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</si>
  <si>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</si>
  <si>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</si>
  <si>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</si>
  <si>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</si>
  <si>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</si>
  <si>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</si>
  <si>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</si>
  <si>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</si>
  <si>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</si>
  <si>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</si>
  <si>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</si>
  <si>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</si>
  <si>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</si>
  <si>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</si>
  <si>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</si>
  <si>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</si>
  <si>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</si>
  <si>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</si>
  <si>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</si>
  <si>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</si>
  <si>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</si>
  <si>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</si>
  <si>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</si>
  <si>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</si>
  <si>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</si>
  <si>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</si>
  <si>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</si>
  <si>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</si>
  <si>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</si>
  <si>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</si>
  <si>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</si>
  <si>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</si>
  <si>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</si>
  <si>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</si>
  <si>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</si>
  <si>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</si>
  <si>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</si>
  <si>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</si>
  <si>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</si>
  <si>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</si>
  <si>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</si>
  <si>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</si>
  <si>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</si>
  <si>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</si>
  <si>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</si>
  <si>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</si>
  <si>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</si>
  <si>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</si>
  <si>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</si>
  <si>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</si>
  <si>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</si>
  <si>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</si>
  <si>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</si>
  <si>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</si>
  <si>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</si>
  <si>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</si>
  <si>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</si>
  <si>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</si>
  <si>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</si>
  <si>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</si>
  <si>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</si>
  <si>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</si>
  <si>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</si>
  <si>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</si>
  <si>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</si>
  <si>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</si>
  <si>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</si>
  <si>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</si>
  <si>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</si>
  <si>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</si>
  <si>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</si>
  <si>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</si>
  <si>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</si>
  <si>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</si>
  <si>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</si>
  <si>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</si>
  <si>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</si>
  <si>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</si>
  <si>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</si>
  <si>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</si>
  <si>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</si>
  <si>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</si>
  <si>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</si>
  <si>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</si>
  <si>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</si>
  <si>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</si>
  <si>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</si>
  <si>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</si>
  <si>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</si>
  <si>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</si>
  <si>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</si>
  <si>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</si>
  <si>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</si>
  <si>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</si>
  <si>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</si>
  <si>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</si>
  <si>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</si>
  <si>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</si>
  <si>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</si>
  <si>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</si>
  <si>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</si>
  <si>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</si>
  <si>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</si>
  <si>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</si>
  <si>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</si>
  <si>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</si>
  <si>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</si>
  <si>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</si>
  <si>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</si>
  <si>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</si>
  <si>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</si>
  <si>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</si>
  <si>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</si>
  <si>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</si>
  <si>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</si>
  <si>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</si>
  <si>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</si>
  <si>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</si>
  <si>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</si>
  <si>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</si>
  <si>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</si>
  <si>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</si>
  <si>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</si>
  <si>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</si>
  <si>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</si>
  <si>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</si>
  <si>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</si>
  <si>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</si>
  <si>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</si>
  <si>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</si>
  <si>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</si>
  <si>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</si>
  <si>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</si>
  <si>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</si>
  <si>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</si>
  <si>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</si>
  <si>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</si>
  <si>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</si>
  <si>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</si>
  <si>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</si>
  <si>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</si>
  <si>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</si>
  <si>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</si>
  <si>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</si>
  <si>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</si>
  <si>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</si>
  <si>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</si>
  <si>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</si>
  <si>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</si>
  <si>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</si>
  <si>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</si>
  <si>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</si>
  <si>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</si>
  <si>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</si>
  <si>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</si>
  <si>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</si>
  <si>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</si>
  <si>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</si>
  <si>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</si>
  <si>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</si>
  <si>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</si>
  <si>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</si>
  <si>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</si>
  <si>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</si>
  <si>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</si>
  <si>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</si>
  <si>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</si>
  <si>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</si>
  <si>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</si>
  <si>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</si>
  <si>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</si>
  <si>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</si>
  <si>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</si>
  <si>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</si>
  <si>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</si>
  <si>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</si>
  <si>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</si>
  <si>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</si>
  <si>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</si>
  <si>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</si>
  <si>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</si>
  <si>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</si>
  <si>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</si>
  <si>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</si>
  <si>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</si>
  <si>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</si>
  <si>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</si>
  <si>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</si>
  <si>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</si>
  <si>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</si>
  <si>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</si>
  <si>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</si>
  <si>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</si>
  <si>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</si>
  <si>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</si>
  <si>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</si>
  <si>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</si>
  <si>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</si>
  <si>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</si>
  <si>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</si>
  <si>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</si>
  <si>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</si>
  <si>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</si>
  <si>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</si>
  <si>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</si>
  <si>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</si>
  <si>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</si>
  <si>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</si>
  <si>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</si>
  <si>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</si>
  <si>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</si>
  <si>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</si>
  <si>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</si>
  <si>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</si>
  <si>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</si>
  <si>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</si>
  <si>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</si>
  <si>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</si>
  <si>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</si>
  <si>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</si>
  <si>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</si>
  <si>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</si>
  <si>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</si>
  <si>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</si>
  <si>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</si>
  <si>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</si>
  <si>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</si>
  <si>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</si>
  <si>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</si>
  <si>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</si>
  <si>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</si>
  <si>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</si>
  <si>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</si>
  <si>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</si>
  <si>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</si>
  <si>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</si>
  <si>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</si>
  <si>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</si>
  <si>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</si>
  <si>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</si>
  <si>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</si>
  <si>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</si>
  <si>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</si>
  <si>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</si>
  <si>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</si>
  <si>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</si>
  <si>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</si>
  <si>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</si>
  <si>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</si>
  <si>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</si>
  <si>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</si>
  <si>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</si>
  <si>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</si>
  <si>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</si>
  <si>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</si>
  <si>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</si>
  <si>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</si>
  <si>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</si>
  <si>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</si>
  <si>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</si>
  <si>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</si>
  <si>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</si>
  <si>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</si>
  <si>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</si>
  <si>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</si>
  <si>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</si>
  <si>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</si>
  <si>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</si>
  <si>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</si>
  <si>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</si>
  <si>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</si>
  <si>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</si>
  <si>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</si>
  <si>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</si>
  <si>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</si>
  <si>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</si>
  <si>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</si>
  <si>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</si>
  <si>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</si>
  <si>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</si>
  <si>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</si>
  <si>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</si>
  <si>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</si>
  <si>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</si>
  <si>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</si>
  <si>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</si>
  <si>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</si>
  <si>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</si>
  <si>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</si>
  <si>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</si>
  <si>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</si>
  <si>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</si>
  <si>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</si>
  <si>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</si>
  <si>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</si>
  <si>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</si>
  <si>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</si>
  <si>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</si>
  <si>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</si>
  <si>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</si>
  <si>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</si>
  <si>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</si>
  <si>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</si>
  <si>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</si>
  <si>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</si>
  <si>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</si>
  <si>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</si>
  <si>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</si>
  <si>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</si>
  <si>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</si>
  <si>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</si>
  <si>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</si>
  <si>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</si>
  <si>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</si>
  <si>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</si>
  <si>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</si>
  <si>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</si>
  <si>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</si>
  <si>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</si>
  <si>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</si>
  <si>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</si>
  <si>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</si>
  <si>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</si>
  <si>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</si>
  <si>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</si>
  <si>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</si>
  <si>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</si>
  <si>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</si>
  <si>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</si>
  <si>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</si>
  <si>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</si>
  <si>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</si>
  <si>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</si>
  <si>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</si>
  <si>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</si>
  <si>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</si>
  <si>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</si>
  <si>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</si>
  <si>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</si>
  <si>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</si>
  <si>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</si>
  <si>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</si>
  <si>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</si>
  <si>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</si>
  <si>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</si>
  <si>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</si>
  <si>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</si>
  <si>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</si>
  <si>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</si>
  <si>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</si>
  <si>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</si>
  <si>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</si>
  <si>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</si>
  <si>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</si>
  <si>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</si>
  <si>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</si>
  <si>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</si>
  <si>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</si>
  <si>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</si>
  <si>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</si>
  <si>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</si>
  <si>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</si>
  <si>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</si>
  <si>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</si>
  <si>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</si>
  <si>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</si>
  <si>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</si>
  <si>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</si>
  <si>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</si>
  <si>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</si>
  <si>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</si>
  <si>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</si>
  <si>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</si>
  <si>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</si>
  <si>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</si>
  <si>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</si>
  <si>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</si>
  <si>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</si>
  <si>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</si>
  <si>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</si>
  <si>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</si>
  <si>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</si>
  <si>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</si>
  <si>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</si>
  <si>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</si>
  <si>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</si>
  <si>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</si>
  <si>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</si>
  <si>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</si>
  <si>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</si>
  <si>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</si>
  <si>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</si>
  <si>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</si>
  <si>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</si>
  <si>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</si>
  <si>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</si>
  <si>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</si>
  <si>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</si>
  <si>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</si>
  <si>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</si>
  <si>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</si>
  <si>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</si>
  <si>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</si>
  <si>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</si>
  <si>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</si>
  <si>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</si>
  <si>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</si>
  <si>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</si>
  <si>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</si>
  <si>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</si>
  <si>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</si>
  <si>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</si>
  <si>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</si>
  <si>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</si>
  <si>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</si>
  <si>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</si>
  <si>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</si>
  <si>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</si>
  <si>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</si>
  <si>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</si>
  <si>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</si>
  <si>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</si>
  <si>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</si>
  <si>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</si>
  <si>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</si>
  <si>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</si>
  <si>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</si>
  <si>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</si>
  <si>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</si>
  <si>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</si>
  <si>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</si>
  <si>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</si>
  <si>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</si>
  <si>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</si>
  <si>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</si>
  <si>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</si>
  <si>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</si>
  <si>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</si>
  <si>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</si>
  <si>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</si>
  <si>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</si>
  <si>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</si>
  <si>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</si>
  <si>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</si>
  <si>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</si>
  <si>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</si>
  <si>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</si>
  <si>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</si>
  <si>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</si>
  <si>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</si>
  <si>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</si>
  <si>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</si>
  <si>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</si>
  <si>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</si>
  <si>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</si>
  <si>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</si>
  <si>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</si>
  <si>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</si>
  <si>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</si>
  <si>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</si>
  <si>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</si>
  <si>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</si>
  <si>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</si>
  <si>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</si>
  <si>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</si>
  <si>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</si>
  <si>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</si>
  <si>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</si>
  <si>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</si>
  <si>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</si>
  <si>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</si>
  <si>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</si>
  <si>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</si>
  <si>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</si>
  <si>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</si>
  <si>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</si>
  <si>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</si>
  <si>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</si>
  <si>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</si>
  <si>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</si>
  <si>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</si>
  <si>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</si>
  <si>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</si>
  <si>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</si>
  <si>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</si>
  <si>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</si>
  <si>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</si>
  <si>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</si>
  <si>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</si>
  <si>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</si>
  <si>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</si>
  <si>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</si>
  <si>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</si>
  <si>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</si>
  <si>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</si>
  <si>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</si>
  <si>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</si>
  <si>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</si>
  <si>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</si>
  <si>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</si>
  <si>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</si>
  <si>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</si>
  <si>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</si>
  <si>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</si>
  <si>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</si>
  <si>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</si>
  <si>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</si>
  <si>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</si>
  <si>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</si>
  <si>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</si>
  <si>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</si>
  <si>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</si>
  <si>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</si>
  <si>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</si>
  <si>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</si>
  <si>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</si>
  <si>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</si>
  <si>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</si>
  <si>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</si>
  <si>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</si>
  <si>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</si>
  <si>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</si>
  <si>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</si>
  <si>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</si>
  <si>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</si>
  <si>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</si>
  <si>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</si>
  <si>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</si>
  <si>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</si>
  <si>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</si>
  <si>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</si>
  <si>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</si>
  <si>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</si>
  <si>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</si>
  <si>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</si>
  <si>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</si>
  <si>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</si>
  <si>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</si>
  <si>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</si>
  <si>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</si>
  <si>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</si>
  <si>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</si>
  <si>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</si>
  <si>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</si>
  <si>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</si>
  <si>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</si>
  <si>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</si>
  <si>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</si>
  <si>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</si>
  <si>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</si>
  <si>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</si>
  <si>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</si>
  <si>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</si>
  <si>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</si>
  <si>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</si>
  <si>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</si>
  <si>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</si>
  <si>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</si>
  <si>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</si>
  <si>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</si>
  <si>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</si>
  <si>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</si>
  <si>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</si>
  <si>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</si>
  <si>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</si>
  <si>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</si>
  <si>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</si>
  <si>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</si>
  <si>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</si>
  <si>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</si>
  <si>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</si>
  <si>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</si>
  <si>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</si>
  <si>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</si>
  <si>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</si>
  <si>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</si>
  <si>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</si>
  <si>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</si>
  <si>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</si>
  <si>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</si>
  <si>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</si>
  <si>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</si>
  <si>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</si>
  <si>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</si>
  <si>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</si>
  <si>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</si>
  <si>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</si>
  <si>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</si>
  <si>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</si>
  <si>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</si>
  <si>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</si>
  <si>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</si>
  <si>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</si>
  <si>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</si>
  <si>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</si>
  <si>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</si>
  <si>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</si>
  <si>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</si>
  <si>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</si>
  <si>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</si>
  <si>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</si>
  <si>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</si>
  <si>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</si>
  <si>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</si>
  <si>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</si>
  <si>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</si>
  <si>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</si>
  <si>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</si>
  <si>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</si>
  <si>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</si>
  <si>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</si>
  <si>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</si>
  <si>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</si>
  <si>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</si>
  <si>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</si>
  <si>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</si>
  <si>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</si>
  <si>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</si>
  <si>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</si>
  <si>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</si>
  <si>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</si>
  <si>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</si>
  <si>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</si>
  <si>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</si>
  <si>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</si>
  <si>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</si>
  <si>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</si>
  <si>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</si>
  <si>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</si>
  <si>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</si>
  <si>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</si>
  <si>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</si>
  <si>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</si>
  <si>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</si>
  <si>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</si>
  <si>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</si>
  <si>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</si>
  <si>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</si>
  <si>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</si>
  <si>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</si>
  <si>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</si>
  <si>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</si>
  <si>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</si>
  <si>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</si>
  <si>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</si>
  <si>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</si>
  <si>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</si>
  <si>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</si>
  <si>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</si>
  <si>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</si>
  <si>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</si>
  <si>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</si>
  <si>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</si>
  <si>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</si>
  <si>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</si>
  <si>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</si>
  <si>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</si>
  <si>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</si>
  <si>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</si>
  <si>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</si>
  <si>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</si>
  <si>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</si>
  <si>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</si>
  <si>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</si>
  <si>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</si>
  <si>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</si>
  <si>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</si>
  <si>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</si>
  <si>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</si>
  <si>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</si>
  <si>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</si>
  <si>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</si>
  <si>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</si>
  <si>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</si>
  <si>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</si>
  <si>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</si>
  <si>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</si>
  <si>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</si>
  <si>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</si>
  <si>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</si>
  <si>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</si>
  <si>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</si>
  <si>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</si>
  <si>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</si>
  <si>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</si>
  <si>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</si>
  <si>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</si>
  <si>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</si>
  <si>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</si>
  <si>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</si>
  <si>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</si>
  <si>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</si>
  <si>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</si>
  <si>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</si>
  <si>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</si>
  <si>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</si>
  <si>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</si>
  <si>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</si>
  <si>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</si>
  <si>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</si>
  <si>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</si>
  <si>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</si>
  <si>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</si>
  <si>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</si>
  <si>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</si>
  <si>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</si>
  <si>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</si>
  <si>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</si>
  <si>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</si>
  <si>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</si>
  <si>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</si>
  <si>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</si>
  <si>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</si>
  <si>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</si>
  <si>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</si>
  <si>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</si>
  <si>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</si>
  <si>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</si>
  <si>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</si>
  <si>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</si>
  <si>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</si>
  <si>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</si>
  <si>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</si>
  <si>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</si>
  <si>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</si>
  <si>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</si>
  <si>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</si>
  <si>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</si>
  <si>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</si>
  <si>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</si>
  <si>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</si>
  <si>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</si>
  <si>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</si>
  <si>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</si>
  <si>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</si>
  <si>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</si>
  <si>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</si>
  <si>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</si>
  <si>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</si>
  <si>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</si>
  <si>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</si>
  <si>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</si>
  <si>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</si>
  <si>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</si>
  <si>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</si>
  <si>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</si>
  <si>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</si>
  <si>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</si>
  <si>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</si>
  <si>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</si>
  <si>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</si>
  <si>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</si>
  <si>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</si>
  <si>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</si>
  <si>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</si>
  <si>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</si>
  <si>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</si>
  <si>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</si>
  <si>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</si>
  <si>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</si>
  <si>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</si>
  <si>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</si>
  <si>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</si>
  <si>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</si>
  <si>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</si>
  <si>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</si>
  <si>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</si>
  <si>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</si>
  <si>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</si>
  <si>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</si>
  <si>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</si>
  <si>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</si>
  <si>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</si>
  <si>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</si>
  <si>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</si>
  <si>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</si>
  <si>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</si>
  <si>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</si>
  <si>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</si>
  <si>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</si>
  <si>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</si>
  <si>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</si>
  <si>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</si>
  <si>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</si>
  <si>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</si>
  <si>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</si>
  <si>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</si>
  <si>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</si>
  <si>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</si>
  <si>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</si>
  <si>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</si>
  <si>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</si>
  <si>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</si>
  <si>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</si>
  <si>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</si>
  <si>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</si>
  <si>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</si>
  <si>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</si>
  <si>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</si>
  <si>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</si>
  <si>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</si>
  <si>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</si>
  <si>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</si>
  <si>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</si>
  <si>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</si>
  <si>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</si>
  <si>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</si>
  <si>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</si>
  <si>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</si>
  <si>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</si>
  <si>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</si>
  <si>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</si>
  <si>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</si>
  <si>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</si>
  <si>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</si>
  <si>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</si>
  <si>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</si>
  <si>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</si>
  <si>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</si>
  <si>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</si>
  <si>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</si>
  <si>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</si>
  <si>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</si>
  <si>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</si>
  <si>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</si>
  <si>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</si>
  <si>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</si>
  <si>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</si>
  <si>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</si>
  <si>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</si>
  <si>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</si>
  <si>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</si>
  <si>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</si>
  <si>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</si>
  <si>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</si>
  <si>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</si>
  <si>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</si>
  <si>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</si>
  <si>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</si>
  <si>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</si>
  <si>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</si>
  <si>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</si>
  <si>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</si>
  <si>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</si>
  <si>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</si>
  <si>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</si>
  <si>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</si>
  <si>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</si>
  <si>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</si>
  <si>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</si>
  <si>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</si>
  <si>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</si>
  <si>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</si>
  <si>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</si>
  <si>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</si>
  <si>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</si>
  <si>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</si>
  <si>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</si>
  <si>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</si>
  <si>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</si>
  <si>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</si>
  <si>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</si>
  <si>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</si>
  <si>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</si>
  <si>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</si>
  <si>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</si>
  <si>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</si>
  <si>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</si>
  <si>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</si>
  <si>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</si>
  <si>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</si>
  <si>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</si>
  <si>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</si>
  <si>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</si>
  <si>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</si>
  <si>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</si>
  <si>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</si>
  <si>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</si>
  <si>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</si>
  <si>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</si>
  <si>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</si>
  <si>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</si>
  <si>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</si>
  <si>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</si>
  <si>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</si>
  <si>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</si>
  <si>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</si>
  <si>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</si>
  <si>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</si>
  <si>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</si>
  <si>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</si>
  <si>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</si>
  <si>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</si>
  <si>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</si>
  <si>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</si>
  <si>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</si>
  <si>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</si>
  <si>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</si>
  <si>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</si>
  <si>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</si>
  <si>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</si>
  <si>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</si>
  <si>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</si>
  <si>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</si>
  <si>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</si>
  <si>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</si>
  <si>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</si>
  <si>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</si>
  <si>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</si>
  <si>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</si>
  <si>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</si>
  <si>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</si>
  <si>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</si>
  <si>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</si>
  <si>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</si>
  <si>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</si>
  <si>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</si>
  <si>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</si>
  <si>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</si>
  <si>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</si>
  <si>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</si>
  <si>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</si>
  <si>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</si>
  <si>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</si>
  <si>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</si>
  <si>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</si>
  <si>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</si>
  <si>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</si>
  <si>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</si>
  <si>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</si>
  <si>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</si>
  <si>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</si>
  <si>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</si>
  <si>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</si>
  <si>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</si>
  <si>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</si>
  <si>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</si>
  <si>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</si>
  <si>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</si>
  <si>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</si>
  <si>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</si>
  <si>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</si>
  <si>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</si>
  <si>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</si>
  <si>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</si>
  <si>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</si>
  <si>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</si>
  <si>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</si>
  <si>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</si>
  <si>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</si>
  <si>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</si>
  <si>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</si>
  <si>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</si>
  <si>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</si>
  <si>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</si>
  <si>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</si>
  <si>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</si>
  <si>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</si>
  <si>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</si>
  <si>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</si>
  <si>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</si>
  <si>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</si>
  <si>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</si>
  <si>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</si>
  <si>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</si>
  <si>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</si>
  <si>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</si>
  <si>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</si>
  <si>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</si>
  <si>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</si>
  <si>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</si>
  <si>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</si>
  <si>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</si>
  <si>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</si>
  <si>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</si>
  <si>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</si>
  <si>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</si>
  <si>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</si>
  <si>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</si>
  <si>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</si>
  <si>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</si>
  <si>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</si>
  <si>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</si>
  <si>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</si>
  <si>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</si>
  <si>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</si>
  <si>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</si>
  <si>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</si>
  <si>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</si>
  <si>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</si>
  <si>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</si>
  <si>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</si>
  <si>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</si>
  <si>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</si>
  <si>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</si>
  <si>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</si>
  <si>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</si>
  <si>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</si>
  <si>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</si>
  <si>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</si>
  <si>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</si>
  <si>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</si>
  <si>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</si>
  <si>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</si>
  <si>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</si>
  <si>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</si>
  <si>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</si>
  <si>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</si>
  <si>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</si>
  <si>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</si>
  <si>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</si>
  <si>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</si>
  <si>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</si>
  <si>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</si>
  <si>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</si>
  <si>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</si>
  <si>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</si>
  <si>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</si>
  <si>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</si>
  <si>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</si>
  <si>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</si>
  <si>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</si>
  <si>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</si>
  <si>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</si>
  <si>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</si>
  <si>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</si>
  <si>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</si>
  <si>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</si>
  <si>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</si>
  <si>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</si>
  <si>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</si>
  <si>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</si>
  <si>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</si>
  <si>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</si>
  <si>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</si>
  <si>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</si>
  <si>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</si>
  <si>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</si>
  <si>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</si>
  <si>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</si>
  <si>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</si>
  <si>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</si>
  <si>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</si>
  <si>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</si>
  <si>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</si>
  <si>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</si>
  <si>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</si>
  <si>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</si>
  <si>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</si>
  <si>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</si>
  <si>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</si>
  <si>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</si>
  <si>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</si>
  <si>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</si>
  <si>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</si>
  <si>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</si>
  <si>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</si>
  <si>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</si>
  <si>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</si>
  <si>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</si>
  <si>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</si>
  <si>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</si>
  <si>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</si>
  <si>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</si>
  <si>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</si>
  <si>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</si>
  <si>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</si>
  <si>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</si>
  <si>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</si>
  <si>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</si>
  <si>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</si>
  <si>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</si>
  <si>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</si>
  <si>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</si>
  <si>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</si>
  <si>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</si>
  <si>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</si>
  <si>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</si>
  <si>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</si>
  <si>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</si>
  <si>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</si>
  <si>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</si>
  <si>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</si>
  <si>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</si>
  <si>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</si>
  <si>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</si>
  <si>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</si>
  <si>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</si>
  <si>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</si>
  <si>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</si>
  <si>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</si>
  <si>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</si>
  <si>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</si>
  <si>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</si>
  <si>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</si>
  <si>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</si>
  <si>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</si>
  <si>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</si>
  <si>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</si>
  <si>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</si>
  <si>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</si>
  <si>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</si>
  <si>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</si>
  <si>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</si>
  <si>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</si>
  <si>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</si>
  <si>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</si>
  <si>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</si>
  <si>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</si>
  <si>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</si>
  <si>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</si>
  <si>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</si>
  <si>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</si>
  <si>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</si>
  <si>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</si>
  <si>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</si>
  <si>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</si>
  <si>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</si>
  <si>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</si>
  <si>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</si>
  <si>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</si>
  <si>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</si>
  <si>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</si>
  <si>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</si>
  <si>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</si>
  <si>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</si>
  <si>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</si>
  <si>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</si>
  <si>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</si>
  <si>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</si>
  <si>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</si>
  <si>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</si>
  <si>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</si>
  <si>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</si>
  <si>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</si>
  <si>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</si>
  <si>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</si>
  <si>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</si>
  <si>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</si>
  <si>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</si>
  <si>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</si>
  <si>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</si>
  <si>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</si>
  <si>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</si>
  <si>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</si>
  <si>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</si>
  <si>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</si>
  <si>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</si>
  <si>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</si>
  <si>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</si>
  <si>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</si>
  <si>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</si>
  <si>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</si>
  <si>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</si>
  <si>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</si>
  <si>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</si>
  <si>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</si>
  <si>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</si>
  <si>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</si>
  <si>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</si>
  <si>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</si>
  <si>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</si>
  <si>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</si>
  <si>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</si>
  <si>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</si>
  <si>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</si>
  <si>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</si>
  <si>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</si>
  <si>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</si>
  <si>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</si>
  <si>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</si>
  <si>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</si>
  <si>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</si>
  <si>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</si>
  <si>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</si>
  <si>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</si>
  <si>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</si>
  <si>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</si>
  <si>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</si>
  <si>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</si>
  <si>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</si>
  <si>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</si>
  <si>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</si>
  <si>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</si>
  <si>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</si>
  <si>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</si>
  <si>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</si>
  <si>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</si>
  <si>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</si>
  <si>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</si>
  <si>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</si>
  <si>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</si>
  <si>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</si>
  <si>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</si>
  <si>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</si>
  <si>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</si>
  <si>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</si>
  <si>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</si>
  <si>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</si>
  <si>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</si>
  <si>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</si>
  <si>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</si>
  <si>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</si>
  <si>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</si>
  <si>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</si>
  <si>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</si>
  <si>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</si>
  <si>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</si>
  <si>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</si>
  <si>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</si>
  <si>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</si>
  <si>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</si>
  <si>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</si>
  <si>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</si>
  <si>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</si>
  <si>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</si>
  <si>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</si>
  <si>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</si>
  <si>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</si>
  <si>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</si>
  <si>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</si>
  <si>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</si>
  <si>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</si>
  <si>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</si>
  <si>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</si>
  <si>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</si>
  <si>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</si>
  <si>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</si>
  <si>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</si>
  <si>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</si>
  <si>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</si>
  <si>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</si>
  <si>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</si>
  <si>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</si>
  <si>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</si>
  <si>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</si>
  <si>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</si>
  <si>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</si>
  <si>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</si>
  <si>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</si>
  <si>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</si>
  <si>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</si>
  <si>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</si>
  <si>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</si>
  <si>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</si>
  <si>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</si>
  <si>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</si>
  <si>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</si>
  <si>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</si>
  <si>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</si>
  <si>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</si>
  <si>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</si>
  <si>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</si>
  <si>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</si>
  <si>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</si>
  <si>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</si>
  <si>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</si>
  <si>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</si>
  <si>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</si>
  <si>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</si>
  <si>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</si>
  <si>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</si>
  <si>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</si>
  <si>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</si>
  <si>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</si>
  <si>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</si>
  <si>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</si>
  <si>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</si>
  <si>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</si>
  <si>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</si>
  <si>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</si>
  <si>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</si>
  <si>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</si>
  <si>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</si>
  <si>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</si>
  <si>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</si>
  <si>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</si>
  <si>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</si>
  <si>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</si>
  <si>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</si>
  <si>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</si>
  <si>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</si>
  <si>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</si>
  <si>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</si>
  <si>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</si>
  <si>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</si>
  <si>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</si>
  <si>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</si>
  <si>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</si>
  <si>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</si>
  <si>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</si>
  <si>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</si>
  <si>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</si>
  <si>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</si>
  <si>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</si>
  <si>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</si>
  <si>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</si>
  <si>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</si>
  <si>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</si>
  <si>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</si>
  <si>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</si>
  <si>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</si>
  <si>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</si>
  <si>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</si>
  <si>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</si>
  <si>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</si>
  <si>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</si>
  <si>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</si>
  <si>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</si>
  <si>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</si>
  <si>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</si>
  <si>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</si>
  <si>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</si>
  <si>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</si>
  <si>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</si>
  <si>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</si>
  <si>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</si>
  <si>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</si>
  <si>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</si>
  <si>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</si>
  <si>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</si>
  <si>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</si>
  <si>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</si>
  <si>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</si>
  <si>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</si>
  <si>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</si>
  <si>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</si>
  <si>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</si>
  <si>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</si>
  <si>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</si>
  <si>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</si>
  <si>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</si>
  <si>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</si>
  <si>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</si>
  <si>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</si>
  <si>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</si>
  <si>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</si>
  <si>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</si>
  <si>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</si>
  <si>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</si>
  <si>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</si>
  <si>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</si>
  <si>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</si>
  <si>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</si>
  <si>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</si>
  <si>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</si>
  <si>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</si>
  <si>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</si>
  <si>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</si>
  <si>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</si>
  <si>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</si>
  <si>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</si>
  <si>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</si>
  <si>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</si>
  <si>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</si>
  <si>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</si>
  <si>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</si>
  <si>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</si>
  <si>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</si>
  <si>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</si>
  <si>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</si>
  <si>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</si>
  <si>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</si>
  <si>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</si>
  <si>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</si>
  <si>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</si>
  <si>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</si>
  <si>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</si>
  <si>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</si>
  <si>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</si>
  <si>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</si>
  <si>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</si>
  <si>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</si>
  <si>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</si>
  <si>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</si>
  <si>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</si>
  <si>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</si>
  <si>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</si>
  <si>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</si>
  <si>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</si>
  <si>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</si>
  <si>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</si>
  <si>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</si>
  <si>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</si>
  <si>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</si>
  <si>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</si>
  <si>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</si>
  <si>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</si>
  <si>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</si>
  <si>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</si>
  <si>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</si>
  <si>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</si>
  <si>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</si>
  <si>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</si>
  <si>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</si>
  <si>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</si>
  <si>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</si>
  <si>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</si>
  <si>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</si>
  <si>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</si>
  <si>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</si>
  <si>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</si>
  <si>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</si>
  <si>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</si>
  <si>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</si>
  <si>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</si>
  <si>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</si>
  <si>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</si>
  <si>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</si>
  <si>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</si>
  <si>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</si>
  <si>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</si>
  <si>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</si>
  <si>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</si>
  <si>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</si>
  <si>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</si>
  <si>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</si>
  <si>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</si>
  <si>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</si>
  <si>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</si>
  <si>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</si>
  <si>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</si>
  <si>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</si>
  <si>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</si>
  <si>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</si>
  <si>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</si>
  <si>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</si>
  <si>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</si>
  <si>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</si>
  <si>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</si>
  <si>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</si>
  <si>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</si>
  <si>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</si>
  <si>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</si>
  <si>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</si>
  <si>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</si>
  <si>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</si>
  <si>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</si>
  <si>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</si>
  <si>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</si>
  <si>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</si>
  <si>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</si>
  <si>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</si>
  <si>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</si>
  <si>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</si>
  <si>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</si>
  <si>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</si>
  <si>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</si>
  <si>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</si>
  <si>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</si>
  <si>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</si>
  <si>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</si>
  <si>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</si>
  <si>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</si>
  <si>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</si>
  <si>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</si>
  <si>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</si>
  <si>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</si>
  <si>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</si>
  <si>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</si>
  <si>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</si>
  <si>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</si>
  <si>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</si>
  <si>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</si>
  <si>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</si>
  <si>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</si>
  <si>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</si>
  <si>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</si>
  <si>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</si>
  <si>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</si>
  <si>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</si>
  <si>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</si>
  <si>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</si>
  <si>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</si>
  <si>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</si>
  <si>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</si>
  <si>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</si>
  <si>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</si>
  <si>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</si>
  <si>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</si>
  <si>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</si>
  <si>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</si>
  <si>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</si>
  <si>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</si>
  <si>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</si>
  <si>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</si>
  <si>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</si>
  <si>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</si>
  <si>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</si>
  <si>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</si>
  <si>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</si>
  <si>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</si>
  <si>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</si>
  <si>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</si>
  <si>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</si>
  <si>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</si>
  <si>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</si>
  <si>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</si>
  <si>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</si>
  <si>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</si>
  <si>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</si>
  <si>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</si>
  <si>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</si>
  <si>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</si>
  <si>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</si>
  <si>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</si>
  <si>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</si>
  <si>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</si>
  <si>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</si>
  <si>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</si>
  <si>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</si>
  <si>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</si>
  <si>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</si>
  <si>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</si>
  <si>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</si>
  <si>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</si>
  <si>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</si>
  <si>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</si>
  <si>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</si>
  <si>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</si>
  <si>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</si>
  <si>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</si>
  <si>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</si>
  <si>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</si>
  <si>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</si>
  <si>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</si>
  <si>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</si>
  <si>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</si>
  <si>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</si>
  <si>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</si>
  <si>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</si>
  <si>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</si>
  <si>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</si>
  <si>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</si>
  <si>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</si>
  <si>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</si>
  <si>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</si>
  <si>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</si>
  <si>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</si>
  <si>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</si>
  <si>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</si>
  <si>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</si>
  <si>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</si>
  <si>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</si>
  <si>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</si>
  <si>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</si>
  <si>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</si>
  <si>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</si>
  <si>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</si>
  <si>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</si>
  <si>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</si>
  <si>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</si>
  <si>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</si>
  <si>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</si>
  <si>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</si>
  <si>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</si>
  <si>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</si>
  <si>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</si>
  <si>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</si>
  <si>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</si>
  <si>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</si>
  <si>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</si>
  <si>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</si>
  <si>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</si>
  <si>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</si>
  <si>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</si>
  <si>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</si>
  <si>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</si>
  <si>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</si>
  <si>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</si>
  <si>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</si>
  <si>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</si>
  <si>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</si>
  <si>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</si>
  <si>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</si>
  <si>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</si>
  <si>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</si>
  <si>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</si>
  <si>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</si>
  <si>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</si>
  <si>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</si>
  <si>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</si>
  <si>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</si>
  <si>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</si>
  <si>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</si>
  <si>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</si>
  <si>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</si>
  <si>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</si>
  <si>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</si>
  <si>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</si>
  <si>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</si>
  <si>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</si>
  <si>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</si>
  <si>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</si>
  <si>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</si>
  <si>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</si>
  <si>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</si>
  <si>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</si>
  <si>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</si>
  <si>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</si>
  <si>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</si>
  <si>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</si>
  <si>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</si>
  <si>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</si>
  <si>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</si>
  <si>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</si>
  <si>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</si>
  <si>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</si>
  <si>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</si>
  <si>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</si>
  <si>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</si>
  <si>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</si>
  <si>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</si>
  <si>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</si>
  <si>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</si>
  <si>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</si>
  <si>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</si>
  <si>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</si>
  <si>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</si>
  <si>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</si>
  <si>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</si>
  <si>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</si>
  <si>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</si>
  <si>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</si>
  <si>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</si>
  <si>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</si>
  <si>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</si>
  <si>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</si>
  <si>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</si>
  <si>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</si>
  <si>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</si>
  <si>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</si>
  <si>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</si>
  <si>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</si>
  <si>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</si>
  <si>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</si>
  <si>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</si>
  <si>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</si>
  <si>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</si>
  <si>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</si>
  <si>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</si>
  <si>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</si>
  <si>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</si>
  <si>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</si>
  <si>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</si>
  <si>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</si>
  <si>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</si>
  <si>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</si>
  <si>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</si>
  <si>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</si>
  <si>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</si>
  <si>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</si>
  <si>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</si>
  <si>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</si>
  <si>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</si>
  <si>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</si>
  <si>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</si>
  <si>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</si>
  <si>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</si>
  <si>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</si>
  <si>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</si>
  <si>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</si>
  <si>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</si>
  <si>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</si>
  <si>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</si>
  <si>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</si>
  <si>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</si>
  <si>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</si>
  <si>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</si>
  <si>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</si>
  <si>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</si>
  <si>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</si>
  <si>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</si>
  <si>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</si>
  <si>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</si>
  <si>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</si>
  <si>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</si>
  <si>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</si>
  <si>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</si>
  <si>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</si>
  <si>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</si>
  <si>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</si>
  <si>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</si>
  <si>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</si>
  <si>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</si>
  <si>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</si>
  <si>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</si>
  <si>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</si>
  <si>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</si>
  <si>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</si>
  <si>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</si>
  <si>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</si>
  <si>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</si>
  <si>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</si>
  <si>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</si>
  <si>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</si>
  <si>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</si>
  <si>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</si>
  <si>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</si>
  <si>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</si>
  <si>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</si>
  <si>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</si>
  <si>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</si>
  <si>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</si>
  <si>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</si>
  <si>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</si>
  <si>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</si>
  <si>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</si>
  <si>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</si>
  <si>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</si>
  <si>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</si>
  <si>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</si>
  <si>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</si>
  <si>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</si>
  <si>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</si>
  <si>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</si>
  <si>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</si>
  <si>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</si>
  <si>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</si>
  <si>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</si>
  <si>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</si>
  <si>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</si>
  <si>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</si>
  <si>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</si>
  <si>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</si>
  <si>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</si>
  <si>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</si>
  <si>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</si>
  <si>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</si>
  <si>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</si>
  <si>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</si>
  <si>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</si>
  <si>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</si>
  <si>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</si>
  <si>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</si>
  <si>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</si>
  <si>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</si>
  <si>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</si>
  <si>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</si>
  <si>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</si>
  <si>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</si>
  <si>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</si>
  <si>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</si>
  <si>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</si>
  <si>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</si>
  <si>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</si>
  <si>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</si>
  <si>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</si>
  <si>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</si>
  <si>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</si>
  <si>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</si>
  <si>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</si>
  <si>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</si>
  <si>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</si>
  <si>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</si>
  <si>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</si>
  <si>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</si>
  <si>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</si>
  <si>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</si>
  <si>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</si>
  <si>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</si>
  <si>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</si>
  <si>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</si>
  <si>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</si>
  <si>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</si>
  <si>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</si>
  <si>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</si>
  <si>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</si>
  <si>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</si>
  <si>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</si>
  <si>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</si>
  <si>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</si>
  <si>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</si>
  <si>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</si>
  <si>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</si>
  <si>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</si>
  <si>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</si>
  <si>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</si>
  <si>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</si>
  <si>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</si>
  <si>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</si>
  <si>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</si>
  <si>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</si>
  <si>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</si>
  <si>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</si>
  <si>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</si>
  <si>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</si>
  <si>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</si>
  <si>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</si>
  <si>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</si>
  <si>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</si>
  <si>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</si>
  <si>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</si>
  <si>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</si>
  <si>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</si>
  <si>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</si>
  <si>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</si>
  <si>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</si>
  <si>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</si>
  <si>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</si>
  <si>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</si>
  <si>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</si>
  <si>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</si>
  <si>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</si>
  <si>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</si>
  <si>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</si>
  <si>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</si>
  <si>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</si>
  <si>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</si>
  <si>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</si>
  <si>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</si>
  <si>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</si>
  <si>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</si>
  <si>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</si>
  <si>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</si>
  <si>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</si>
  <si>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</si>
  <si>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</si>
  <si>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</si>
  <si>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</si>
  <si>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</si>
  <si>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</si>
  <si>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</si>
  <si>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</si>
  <si>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</si>
  <si>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</si>
  <si>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</si>
  <si>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</si>
  <si>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</si>
  <si>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</si>
  <si>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</si>
  <si>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</si>
  <si>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</si>
  <si>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</si>
  <si>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</si>
  <si>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</si>
  <si>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</si>
  <si>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</si>
  <si>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</si>
  <si>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</si>
  <si>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</si>
  <si>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</si>
  <si>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</si>
  <si>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</si>
  <si>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</si>
  <si>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</si>
  <si>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</si>
  <si>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</si>
  <si>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</si>
  <si>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</si>
  <si>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</si>
  <si>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</si>
  <si>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</si>
  <si>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</si>
  <si>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</si>
  <si>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</si>
  <si>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</si>
  <si>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</si>
  <si>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</si>
  <si>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</si>
  <si>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</si>
  <si>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</si>
  <si>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</si>
  <si>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</si>
  <si>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</si>
  <si>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</si>
  <si>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</si>
  <si>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</si>
  <si>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</si>
  <si>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</si>
  <si>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</si>
  <si>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</si>
  <si>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</si>
  <si>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</si>
  <si>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</si>
  <si>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</si>
  <si>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</si>
  <si>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</si>
  <si>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</si>
  <si>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</si>
  <si>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</si>
  <si>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</si>
  <si>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</si>
  <si>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</si>
  <si>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</si>
  <si>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</si>
  <si>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</si>
  <si>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</si>
  <si>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</si>
  <si>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</si>
  <si>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</si>
  <si>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</si>
  <si>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</si>
  <si>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</si>
  <si>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</si>
  <si>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</si>
  <si>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</si>
  <si>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</si>
  <si>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</si>
  <si>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</si>
  <si>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</si>
  <si>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</si>
  <si>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</si>
  <si>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</si>
  <si>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</si>
  <si>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</si>
  <si>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</si>
  <si>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</si>
  <si>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</si>
  <si>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</si>
  <si>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</si>
  <si>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</si>
  <si>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</si>
  <si>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</si>
  <si>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</si>
  <si>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</si>
  <si>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</si>
  <si>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</si>
  <si>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</si>
  <si>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</si>
  <si>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</si>
  <si>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</si>
  <si>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</si>
  <si>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</si>
  <si>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</si>
  <si>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</si>
  <si>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</si>
  <si>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</si>
  <si>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</si>
  <si>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</si>
  <si>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</si>
  <si>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</si>
  <si>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</si>
  <si>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</si>
  <si>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</si>
  <si>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</si>
  <si>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</si>
  <si>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</si>
  <si>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</si>
  <si>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</si>
  <si>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</si>
  <si>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</si>
  <si>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</si>
  <si>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</si>
  <si>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</si>
  <si>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</si>
  <si>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</si>
  <si>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</si>
  <si>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</si>
  <si>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</si>
  <si>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</si>
  <si>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</si>
  <si>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</si>
  <si>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</si>
  <si>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</si>
  <si>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</si>
  <si>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</si>
  <si>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</si>
  <si>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</si>
  <si>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</si>
  <si>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</si>
  <si>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</si>
  <si>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</si>
  <si>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</si>
  <si>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</si>
  <si>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</si>
  <si>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</si>
  <si>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</si>
  <si>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</si>
  <si>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</si>
  <si>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</si>
  <si>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</si>
  <si>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</si>
  <si>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</si>
  <si>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</si>
  <si>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</si>
  <si>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</si>
  <si>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</si>
  <si>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</si>
  <si>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</si>
  <si>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</si>
  <si>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</si>
  <si>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</si>
  <si>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</si>
  <si>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</si>
  <si>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</si>
  <si>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</si>
  <si>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</si>
  <si>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</si>
  <si>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</si>
  <si>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</si>
  <si>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</si>
  <si>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</si>
  <si>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</si>
  <si>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</si>
  <si>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</si>
  <si>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</si>
  <si>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</si>
  <si>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</si>
  <si>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</si>
  <si>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</si>
  <si>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</si>
  <si>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</si>
  <si>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</si>
  <si>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</si>
  <si>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</si>
  <si>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</si>
  <si>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</si>
  <si>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</si>
  <si>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</si>
  <si>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</si>
  <si>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</si>
  <si>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</si>
  <si>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</si>
  <si>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</si>
  <si>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</si>
  <si>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</si>
  <si>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</si>
  <si>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</si>
  <si>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</si>
  <si>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</si>
  <si>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</si>
  <si>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</si>
  <si>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</si>
  <si>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</si>
  <si>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</si>
  <si>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</si>
  <si>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</si>
  <si>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</si>
  <si>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</si>
  <si>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</si>
  <si>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</si>
  <si>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</si>
  <si>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</si>
  <si>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</si>
  <si>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</si>
  <si>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</si>
  <si>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</si>
  <si>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</si>
  <si>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</si>
  <si>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</si>
  <si>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</si>
  <si>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</si>
  <si>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</si>
  <si>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</si>
  <si>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</si>
  <si>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</si>
  <si>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</si>
  <si>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</si>
  <si>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</si>
  <si>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</si>
  <si>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</si>
  <si>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</si>
  <si>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</si>
  <si>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</si>
  <si>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</si>
  <si>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</si>
  <si>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</si>
  <si>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</si>
  <si>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</si>
  <si>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</si>
  <si>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</si>
  <si>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</si>
  <si>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</si>
  <si>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</si>
  <si>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</si>
  <si>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</si>
  <si>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</si>
  <si>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</si>
  <si>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</si>
  <si>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</si>
  <si>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</si>
  <si>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</si>
  <si>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</si>
  <si>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</si>
  <si>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</si>
  <si>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</si>
  <si>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</si>
  <si>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</si>
  <si>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</si>
  <si>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</si>
  <si>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</si>
  <si>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</si>
  <si>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</si>
  <si>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</si>
  <si>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</si>
  <si>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</si>
  <si>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</si>
  <si>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</si>
  <si>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</si>
  <si>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</si>
  <si>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</si>
  <si>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</si>
  <si>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</si>
  <si>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</si>
  <si>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</si>
  <si>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</si>
  <si>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</si>
  <si>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</si>
  <si>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</si>
  <si>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</si>
  <si>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</si>
  <si>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</si>
  <si>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</si>
  <si>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</si>
  <si>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</si>
  <si>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</si>
  <si>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</si>
  <si>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</si>
  <si>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</si>
  <si>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</si>
  <si>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</si>
  <si>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</si>
  <si>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</si>
  <si>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</si>
  <si>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</si>
  <si>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</si>
  <si>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</si>
  <si>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</si>
  <si>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</si>
  <si>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</si>
  <si>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</si>
  <si>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</si>
  <si>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</si>
  <si>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</si>
  <si>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</si>
  <si>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</si>
  <si>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</si>
  <si>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</si>
  <si>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</si>
  <si>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</si>
  <si>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</si>
  <si>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</si>
  <si>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</si>
  <si>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</si>
  <si>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</si>
  <si>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</si>
  <si>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</si>
  <si>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</si>
  <si>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</si>
  <si>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</si>
  <si>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</si>
  <si>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</si>
  <si>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</si>
  <si>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</si>
  <si>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</si>
  <si>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</si>
  <si>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</si>
  <si>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</si>
  <si>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</si>
  <si>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</si>
  <si>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</si>
  <si>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</si>
  <si>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</si>
  <si>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</si>
  <si>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</si>
  <si>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</si>
  <si>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</si>
  <si>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</si>
  <si>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</si>
  <si>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</si>
  <si>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</si>
  <si>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</si>
  <si>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</si>
  <si>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</si>
  <si>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</si>
  <si>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</si>
  <si>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</si>
  <si>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</si>
  <si>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</si>
  <si>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</si>
  <si>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</si>
  <si>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</si>
  <si>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</si>
  <si>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</si>
  <si>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</si>
  <si>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</si>
  <si>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</si>
  <si>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</si>
  <si>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</si>
  <si>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</si>
  <si>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</si>
  <si>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</si>
  <si>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</si>
  <si>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</si>
  <si>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</si>
  <si>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</si>
  <si>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</si>
  <si>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</si>
  <si>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</si>
  <si>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</si>
  <si>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</si>
  <si>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</si>
  <si>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</si>
  <si>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</si>
  <si>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</si>
  <si>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</si>
  <si>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</si>
  <si>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</si>
  <si>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</si>
  <si>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</si>
  <si>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</si>
  <si>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</si>
  <si>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</si>
  <si>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</si>
  <si>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</si>
  <si>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</si>
  <si>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</si>
  <si>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</si>
  <si>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</si>
  <si>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</si>
  <si>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</si>
  <si>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</si>
  <si>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</si>
  <si>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</si>
  <si>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</si>
  <si>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</si>
  <si>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</si>
  <si>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</si>
  <si>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</si>
  <si>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</si>
  <si>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</si>
  <si>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</si>
  <si>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</si>
  <si>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</si>
  <si>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</si>
  <si>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</si>
  <si>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</si>
  <si>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</si>
  <si>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</si>
  <si>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</si>
  <si>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</si>
  <si>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</si>
  <si>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</si>
  <si>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</si>
  <si>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</si>
  <si>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</si>
  <si>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</si>
  <si>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</si>
  <si>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</si>
  <si>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</si>
  <si>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</si>
  <si>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</si>
  <si>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</si>
  <si>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</si>
  <si>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</si>
  <si>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</si>
  <si>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</si>
  <si>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</si>
  <si>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</si>
  <si>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</si>
  <si>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</si>
  <si>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</si>
  <si>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</si>
  <si>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</si>
  <si>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</si>
  <si>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</si>
  <si>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</si>
  <si>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</si>
  <si>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</si>
  <si>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</si>
  <si>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</si>
  <si>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</si>
  <si>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</si>
  <si>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</si>
  <si>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</si>
  <si>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</si>
  <si>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</si>
  <si>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</si>
  <si>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</si>
  <si>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</si>
  <si>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</si>
  <si>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</si>
  <si>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</si>
  <si>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</si>
  <si>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</si>
  <si>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</si>
  <si>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</si>
  <si>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</si>
  <si>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</si>
  <si>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</si>
  <si>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</si>
  <si>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</si>
  <si>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</si>
  <si>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</si>
  <si>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</si>
  <si>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</si>
  <si>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</si>
  <si>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</si>
  <si>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</si>
  <si>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</si>
  <si>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</si>
  <si>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</si>
  <si>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</si>
  <si>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</si>
  <si>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</si>
  <si>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</si>
  <si>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</si>
  <si>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</si>
  <si>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</si>
  <si>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</si>
  <si>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</si>
  <si>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</si>
  <si>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</si>
  <si>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</si>
  <si>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</si>
  <si>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</si>
  <si>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</si>
  <si>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</si>
  <si>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</si>
  <si>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</si>
  <si>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</si>
  <si>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</si>
  <si>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</si>
  <si>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</si>
  <si>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</si>
  <si>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</si>
  <si>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</si>
  <si>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</si>
  <si>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</si>
  <si>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</si>
  <si>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</si>
  <si>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</si>
  <si>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</si>
  <si>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</si>
  <si>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</si>
  <si>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</si>
  <si>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</si>
  <si>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</si>
  <si>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</si>
  <si>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</si>
  <si>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</si>
  <si>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</si>
  <si>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</si>
  <si>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</si>
  <si>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</si>
  <si>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</si>
  <si>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</si>
  <si>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</si>
  <si>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</si>
  <si>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</si>
  <si>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</si>
  <si>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</si>
  <si>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</si>
  <si>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</si>
  <si>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</si>
  <si>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</si>
  <si>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</si>
  <si>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</si>
  <si>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</si>
  <si>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</si>
  <si>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</si>
  <si>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</si>
  <si>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</si>
  <si>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</si>
  <si>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</si>
  <si>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</si>
  <si>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</si>
  <si>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</si>
  <si>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</si>
  <si>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</si>
  <si>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</si>
  <si>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</si>
  <si>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</si>
  <si>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</si>
  <si>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</si>
  <si>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</si>
  <si>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</si>
  <si>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</si>
  <si>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</si>
  <si>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</si>
  <si>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</si>
  <si>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</si>
  <si>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</si>
  <si>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</si>
  <si>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</si>
  <si>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</si>
  <si>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</si>
  <si>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</si>
  <si>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</si>
  <si>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</si>
  <si>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</si>
  <si>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</si>
  <si>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</si>
  <si>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</si>
  <si>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</si>
  <si>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</si>
  <si>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</si>
  <si>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</si>
  <si>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</si>
  <si>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</si>
  <si>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</si>
  <si>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</si>
  <si>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</si>
  <si>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</si>
  <si>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</si>
  <si>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</si>
  <si>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</si>
  <si>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</si>
  <si>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</si>
  <si>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</si>
  <si>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</si>
  <si>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</si>
  <si>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</si>
  <si>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</si>
  <si>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</si>
  <si>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</si>
  <si>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</si>
  <si>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</si>
  <si>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</si>
  <si>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</si>
  <si>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</si>
  <si>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</si>
  <si>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</si>
  <si>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</si>
  <si>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</si>
  <si>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</si>
  <si>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</si>
  <si>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</si>
  <si>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</si>
  <si>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</si>
  <si>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</si>
  <si>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</si>
  <si>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</si>
  <si>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</si>
  <si>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</si>
  <si>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</si>
  <si>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</si>
  <si>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</si>
  <si>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</si>
  <si>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</si>
  <si>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</si>
  <si>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</si>
  <si>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</si>
  <si>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</si>
  <si>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</si>
  <si>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</si>
  <si>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</si>
  <si>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</si>
  <si>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</si>
  <si>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</si>
  <si>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</si>
  <si>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</si>
  <si>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</si>
  <si>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</si>
  <si>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</si>
  <si>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</si>
  <si>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</si>
  <si>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</si>
  <si>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</si>
  <si>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</si>
  <si>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</si>
  <si>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</si>
  <si>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</si>
  <si>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</si>
  <si>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</si>
  <si>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</si>
  <si>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</si>
  <si>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</si>
  <si>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</si>
  <si>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</si>
  <si>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</si>
  <si>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</si>
  <si>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</si>
  <si>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</si>
  <si>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</si>
  <si>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</si>
  <si>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</si>
  <si>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</si>
  <si>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</si>
  <si>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</si>
  <si>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</si>
  <si>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</si>
  <si>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</si>
  <si>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</si>
  <si>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</si>
  <si>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</si>
  <si>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</si>
  <si>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</si>
  <si>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</si>
  <si>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</si>
  <si>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</si>
  <si>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</si>
  <si>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</si>
  <si>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</si>
  <si>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</si>
  <si>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</si>
  <si>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</si>
  <si>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</si>
  <si>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</si>
  <si>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</si>
  <si>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</si>
  <si>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</si>
  <si>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</si>
  <si>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</si>
  <si>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</si>
  <si>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</si>
  <si>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</si>
  <si>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</si>
  <si>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</si>
  <si>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</si>
  <si>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</si>
  <si>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</si>
  <si>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</si>
  <si>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</si>
  <si>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</si>
  <si>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</si>
  <si>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</si>
  <si>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</si>
  <si>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</si>
  <si>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</si>
  <si>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</si>
  <si>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</si>
  <si>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</si>
  <si>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</si>
  <si>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</si>
  <si>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</si>
  <si>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</si>
  <si>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</si>
  <si>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</si>
  <si>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</si>
  <si>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</si>
  <si>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</si>
  <si>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</si>
  <si>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</si>
  <si>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</si>
  <si>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</si>
  <si>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</si>
  <si>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</si>
  <si>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</si>
  <si>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</si>
  <si>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</si>
  <si>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</si>
  <si>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</si>
  <si>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</si>
  <si>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</si>
  <si>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</si>
  <si>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</si>
  <si>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</si>
  <si>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</si>
  <si>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</si>
  <si>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</si>
  <si>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</si>
  <si>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</si>
  <si>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</si>
  <si>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</si>
  <si>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</si>
  <si>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</si>
  <si>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</si>
  <si>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</si>
  <si>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</si>
  <si>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</si>
  <si>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</si>
  <si>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</si>
  <si>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</si>
  <si>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</si>
  <si>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</si>
  <si>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</si>
  <si>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</si>
  <si>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</si>
  <si>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</si>
  <si>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</si>
  <si>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</si>
  <si>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</si>
  <si>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</si>
  <si>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</si>
  <si>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</si>
  <si>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</si>
  <si>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</si>
  <si>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</si>
  <si>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</si>
  <si>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</si>
  <si>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</si>
  <si>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</si>
  <si>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</si>
  <si>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</si>
  <si>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</si>
  <si>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</si>
  <si>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</si>
  <si>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</si>
  <si>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</si>
  <si>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</si>
  <si>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</si>
  <si>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</si>
  <si>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</si>
  <si>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</si>
  <si>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</si>
  <si>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</si>
  <si>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</si>
  <si>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</si>
  <si>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</si>
  <si>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</si>
  <si>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</si>
  <si>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</si>
  <si>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</si>
  <si>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</si>
  <si>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</si>
  <si>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</si>
  <si>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</si>
  <si>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</si>
  <si>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</si>
  <si>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</si>
  <si>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</si>
  <si>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</si>
  <si>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</si>
  <si>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</si>
  <si>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</si>
  <si>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</si>
  <si>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</si>
  <si>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</si>
  <si>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</si>
  <si>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</si>
  <si>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</si>
  <si>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</si>
  <si>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</si>
  <si>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</si>
  <si>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</si>
  <si>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</si>
  <si>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</si>
  <si>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</si>
  <si>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</si>
  <si>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</si>
  <si>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</si>
  <si>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</si>
  <si>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</si>
  <si>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</si>
  <si>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</si>
  <si>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</si>
  <si>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</si>
  <si>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</si>
  <si>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</si>
  <si>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</si>
  <si>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</si>
  <si>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</si>
  <si>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</si>
  <si>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</si>
  <si>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</si>
  <si>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</si>
  <si>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</si>
  <si>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</si>
  <si>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</si>
  <si>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</si>
  <si>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</si>
  <si>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</si>
  <si>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</si>
  <si>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</si>
  <si>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</si>
  <si>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</si>
  <si>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</si>
  <si>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</si>
  <si>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</si>
  <si>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</si>
  <si>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</si>
  <si>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</si>
  <si>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</si>
  <si>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</si>
  <si>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</si>
  <si>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</si>
  <si>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</si>
  <si>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</si>
  <si>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</si>
  <si>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</si>
  <si>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</si>
  <si>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</si>
  <si>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</si>
  <si>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</si>
  <si>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</si>
  <si>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</si>
  <si>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</si>
  <si>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</si>
  <si>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</si>
  <si>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</si>
  <si>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</si>
  <si>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</si>
  <si>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</si>
  <si>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</si>
  <si>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</si>
  <si>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</si>
  <si>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</si>
  <si>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</si>
  <si>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</si>
  <si>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</si>
  <si>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</si>
  <si>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</si>
  <si>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</si>
  <si>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</si>
  <si>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</si>
  <si>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</si>
  <si>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</si>
  <si>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</si>
  <si>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</si>
  <si>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</si>
  <si>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</si>
  <si>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</si>
  <si>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</si>
  <si>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</si>
  <si>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</si>
  <si>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</si>
  <si>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</si>
  <si>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</si>
  <si>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</si>
  <si>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</si>
  <si>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</si>
  <si>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</si>
  <si>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</si>
  <si>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</si>
  <si>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</si>
  <si>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</si>
  <si>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</si>
  <si>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</si>
  <si>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</si>
  <si>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</si>
  <si>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</si>
  <si>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</si>
  <si>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</si>
  <si>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</si>
  <si>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</si>
  <si>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</si>
  <si>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</si>
  <si>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</si>
  <si>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</si>
  <si>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</si>
  <si>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</si>
  <si>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</si>
  <si>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</si>
  <si>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</si>
  <si>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</si>
  <si>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</si>
  <si>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</si>
  <si>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</si>
  <si>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</si>
  <si>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</si>
  <si>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</si>
  <si>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</si>
  <si>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</si>
  <si>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</si>
  <si>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</si>
  <si>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</si>
  <si>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</si>
  <si>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</si>
  <si>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</si>
  <si>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</si>
  <si>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</si>
  <si>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</si>
  <si>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</si>
  <si>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</si>
  <si>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</si>
  <si>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</si>
  <si>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</si>
  <si>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</si>
  <si>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</si>
  <si>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</si>
  <si>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</si>
  <si>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</si>
  <si>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</si>
  <si>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</si>
  <si>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</si>
  <si>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</si>
  <si>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</si>
  <si>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</si>
  <si>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</si>
  <si>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</si>
  <si>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</si>
  <si>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</si>
  <si>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</si>
  <si>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</si>
  <si>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</si>
  <si>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</si>
  <si>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</si>
  <si>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</si>
  <si>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</si>
  <si>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</si>
  <si>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</si>
  <si>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</si>
  <si>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</si>
  <si>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</si>
  <si>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</si>
  <si>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</si>
  <si>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</si>
  <si>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</si>
  <si>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</si>
  <si>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</si>
  <si>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</si>
  <si>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</si>
  <si>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</si>
  <si>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</si>
  <si>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</si>
  <si>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</si>
  <si>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</si>
  <si>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</si>
  <si>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</si>
  <si>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</si>
  <si>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</si>
  <si>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</si>
  <si>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</si>
  <si>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</si>
  <si>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</si>
  <si>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</si>
  <si>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</si>
  <si>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</si>
  <si>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</si>
  <si>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</si>
  <si>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</si>
  <si>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</si>
  <si>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</si>
  <si>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</si>
  <si>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</si>
  <si>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</si>
  <si>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</si>
  <si>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</si>
  <si>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</si>
  <si>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</si>
  <si>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</si>
  <si>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</si>
  <si>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</si>
  <si>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</si>
  <si>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</si>
  <si>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</si>
  <si>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</si>
  <si>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</si>
  <si>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</si>
  <si>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</si>
  <si>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</si>
  <si>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</si>
  <si>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</si>
  <si>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</si>
  <si>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</si>
  <si>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</si>
  <si>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</si>
  <si>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</si>
  <si>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</si>
  <si>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</si>
  <si>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</si>
  <si>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</si>
  <si>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</si>
  <si>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</si>
  <si>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</si>
  <si>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</si>
  <si>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</si>
  <si>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</si>
  <si>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</si>
  <si>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</si>
  <si>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</si>
  <si>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</si>
  <si>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</si>
  <si>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</si>
  <si>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</si>
  <si>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</si>
  <si>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</si>
  <si>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</si>
  <si>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</si>
  <si>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</si>
  <si>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</si>
  <si>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</si>
  <si>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</si>
  <si>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</si>
  <si>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</si>
  <si>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</si>
  <si>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</si>
  <si>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</si>
  <si>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</si>
  <si>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</si>
  <si>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</si>
  <si>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</si>
  <si>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</si>
  <si>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</si>
  <si>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</si>
  <si>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</si>
  <si>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</si>
  <si>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</si>
  <si>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</si>
  <si>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</si>
  <si>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</si>
  <si>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</si>
  <si>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</si>
  <si>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</si>
  <si>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</si>
  <si>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</si>
  <si>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</si>
  <si>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</si>
  <si>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</si>
  <si>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</si>
  <si>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</si>
  <si>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</si>
  <si>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</si>
  <si>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</si>
  <si>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</si>
  <si>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</si>
  <si>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</si>
  <si>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</si>
  <si>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</si>
  <si>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</si>
  <si>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</si>
  <si>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</si>
  <si>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</si>
  <si>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</si>
  <si>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</si>
  <si>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</si>
  <si>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</si>
  <si>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</si>
  <si>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</si>
  <si>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</si>
  <si>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</si>
  <si>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</si>
  <si>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</si>
  <si>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</si>
  <si>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</si>
  <si>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</si>
  <si>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</si>
  <si>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</si>
  <si>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</si>
  <si>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</si>
  <si>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</si>
  <si>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</si>
  <si>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</si>
  <si>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</si>
  <si>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</si>
  <si>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</si>
  <si>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</si>
  <si>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</si>
  <si>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</si>
  <si>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</si>
  <si>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</si>
  <si>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</si>
  <si>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</si>
  <si>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</si>
  <si>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</si>
  <si>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</si>
  <si>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</si>
  <si>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</si>
  <si>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</si>
  <si>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</si>
  <si>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</si>
  <si>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</si>
  <si>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</si>
  <si>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</si>
  <si>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</si>
  <si>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</si>
  <si>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</si>
  <si>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</si>
  <si>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</si>
  <si>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</si>
  <si>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</si>
  <si>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</si>
  <si>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</si>
  <si>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</si>
  <si>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</si>
  <si>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</si>
  <si>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</si>
  <si>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</si>
  <si>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</si>
  <si>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</si>
  <si>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</si>
  <si>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</si>
  <si>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</si>
  <si>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</si>
  <si>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</si>
  <si>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</si>
  <si>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</si>
  <si>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</si>
  <si>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</si>
  <si>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</si>
  <si>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</si>
  <si>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</si>
  <si>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</si>
  <si>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</si>
  <si>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</si>
  <si>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</si>
  <si>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</si>
  <si>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</si>
  <si>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</si>
  <si>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</si>
  <si>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</si>
  <si>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</si>
  <si>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</si>
  <si>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</si>
  <si>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</si>
  <si>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</si>
  <si>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</si>
  <si>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</si>
  <si>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</si>
  <si>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</si>
  <si>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</si>
  <si>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</si>
  <si>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</si>
  <si>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</si>
  <si>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</si>
  <si>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</si>
  <si>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</si>
  <si>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</si>
  <si>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</si>
  <si>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</si>
  <si>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</si>
  <si>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</si>
  <si>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</si>
  <si>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</si>
  <si>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</si>
  <si>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</si>
  <si>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</si>
  <si>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</si>
  <si>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</si>
  <si>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</si>
  <si>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</si>
  <si>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</si>
  <si>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</si>
  <si>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</si>
  <si>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</si>
  <si>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</si>
  <si>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</si>
  <si>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</si>
  <si>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</si>
  <si>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</si>
  <si>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</si>
  <si>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</si>
  <si>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</si>
  <si>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</si>
  <si>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</si>
  <si>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</si>
  <si>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</si>
  <si>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</si>
  <si>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</si>
  <si>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</si>
  <si>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</si>
  <si>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</si>
  <si>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</si>
  <si>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</si>
  <si>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</si>
  <si>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</si>
  <si>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</si>
  <si>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</si>
  <si>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</si>
  <si>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</si>
  <si>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</si>
  <si>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</si>
  <si>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</si>
  <si>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</si>
  <si>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</si>
  <si>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</si>
  <si>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</si>
  <si>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</si>
  <si>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</si>
  <si>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</si>
  <si>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</si>
  <si>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</si>
  <si>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</si>
  <si>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</si>
  <si>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</si>
  <si>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</si>
  <si>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</si>
  <si>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</si>
  <si>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</si>
  <si>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</si>
  <si>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</si>
  <si>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</si>
  <si>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</si>
  <si>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</si>
  <si>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</si>
  <si>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</si>
  <si>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</si>
  <si>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</si>
  <si>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</si>
  <si>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</si>
  <si>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</si>
  <si>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</si>
  <si>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</si>
  <si>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</si>
  <si>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</si>
  <si>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</si>
  <si>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</si>
  <si>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</si>
  <si>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</si>
  <si>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</si>
  <si>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</si>
  <si>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</si>
  <si>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</si>
  <si>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</si>
  <si>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</si>
  <si>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</si>
  <si>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</si>
  <si>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</si>
  <si>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</si>
  <si>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</si>
  <si>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</si>
  <si>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</si>
  <si>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</si>
  <si>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</si>
  <si>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</si>
  <si>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</si>
  <si>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</si>
  <si>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</si>
  <si>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</si>
  <si>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</si>
  <si>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</si>
  <si>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</si>
  <si>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</si>
  <si>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</si>
  <si>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</si>
  <si>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</si>
  <si>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</si>
  <si>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</si>
  <si>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</si>
  <si>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</si>
  <si>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</si>
  <si>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</si>
  <si>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</si>
  <si>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</si>
  <si>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</si>
  <si>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</si>
  <si>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</si>
  <si>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</si>
  <si>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</si>
  <si>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</si>
  <si>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</si>
  <si>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</si>
  <si>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</si>
  <si>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</si>
  <si>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</si>
  <si>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</si>
  <si>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</si>
  <si>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</si>
  <si>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</si>
  <si>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</si>
  <si>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</si>
  <si>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</si>
  <si>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</si>
  <si>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</si>
  <si>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</si>
  <si>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</si>
  <si>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</si>
  <si>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</si>
  <si>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</si>
  <si>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</si>
  <si>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</si>
  <si>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</si>
  <si>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</si>
  <si>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</si>
  <si>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</si>
  <si>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</si>
  <si>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</si>
  <si>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</si>
  <si>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</si>
  <si>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</si>
  <si>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</si>
  <si>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</si>
  <si>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</si>
  <si>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</si>
  <si>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</si>
  <si>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</si>
  <si>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</si>
  <si>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</si>
  <si>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</si>
  <si>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</si>
  <si>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</si>
  <si>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</si>
  <si>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</si>
  <si>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</si>
  <si>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</si>
  <si>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</si>
  <si>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</si>
  <si>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</si>
  <si>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</si>
  <si>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</si>
  <si>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</si>
  <si>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</si>
  <si>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</si>
  <si>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</si>
  <si>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</si>
  <si>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</si>
  <si>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</si>
  <si>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</si>
  <si>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</si>
  <si>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</si>
  <si>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</si>
  <si>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</si>
  <si>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</si>
  <si>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</si>
  <si>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</si>
  <si>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</si>
  <si>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</si>
  <si>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</si>
  <si>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</si>
  <si>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</si>
  <si>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</si>
  <si>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</si>
  <si>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</si>
  <si>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</si>
  <si>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</si>
  <si>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</si>
  <si>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</si>
  <si>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</si>
  <si>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</si>
  <si>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</si>
  <si>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</si>
  <si>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</si>
  <si>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</si>
  <si>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</si>
  <si>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</si>
  <si>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</si>
  <si>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</si>
  <si>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</si>
  <si>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</si>
  <si>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</si>
  <si>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</si>
  <si>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</si>
  <si>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</si>
  <si>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</si>
  <si>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</si>
  <si>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</si>
  <si>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</si>
  <si>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</si>
  <si>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</si>
  <si>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</si>
  <si>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</si>
  <si>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</si>
  <si>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</si>
  <si>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</si>
  <si>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</si>
  <si>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</si>
  <si>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</si>
  <si>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</si>
  <si>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</si>
  <si>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</si>
  <si>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</si>
  <si>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</si>
  <si>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</si>
  <si>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</si>
  <si>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</si>
  <si>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</si>
  <si>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</si>
  <si>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</si>
  <si>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</si>
  <si>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</si>
  <si>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</si>
  <si>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</si>
  <si>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</si>
  <si>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</si>
  <si>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</si>
  <si>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</si>
  <si>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</si>
  <si>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</si>
  <si>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</si>
  <si>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</si>
  <si>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</si>
  <si>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</si>
  <si>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</si>
  <si>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</si>
  <si>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</si>
  <si>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</si>
  <si>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</si>
  <si>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</si>
  <si>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</si>
  <si>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</si>
  <si>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</si>
  <si>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</si>
  <si>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</si>
  <si>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</si>
  <si>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</si>
  <si>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</si>
  <si>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</si>
  <si>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</si>
  <si>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</si>
  <si>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</si>
  <si>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</si>
  <si>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</si>
  <si>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</si>
  <si>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</si>
  <si>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</si>
  <si>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</si>
  <si>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</si>
  <si>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</si>
  <si>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</si>
  <si>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</si>
  <si>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</si>
  <si>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</si>
  <si>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</si>
  <si>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</si>
  <si>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</si>
  <si>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</si>
  <si>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</si>
  <si>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</si>
  <si>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</si>
  <si>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</si>
  <si>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</si>
  <si>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</si>
  <si>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</si>
  <si>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</si>
  <si>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</si>
  <si>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</si>
  <si>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</si>
  <si>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</si>
  <si>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</si>
  <si>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</si>
  <si>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</si>
  <si>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</si>
  <si>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</si>
  <si>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</si>
  <si>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</si>
  <si>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</si>
  <si>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</si>
  <si>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</si>
  <si>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</si>
  <si>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</si>
  <si>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</si>
  <si>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</si>
  <si>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</si>
  <si>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</si>
  <si>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</si>
  <si>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</si>
  <si>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</si>
  <si>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</si>
  <si>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</si>
  <si>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</si>
  <si>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</si>
  <si>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</si>
  <si>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</si>
  <si>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</si>
  <si>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</si>
  <si>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</si>
  <si>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</si>
  <si>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</si>
  <si>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</si>
  <si>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</si>
  <si>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</si>
  <si>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</si>
  <si>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</si>
  <si>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</si>
  <si>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</si>
  <si>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</si>
  <si>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</si>
  <si>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</si>
  <si>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</si>
  <si>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</si>
  <si>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</si>
  <si>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</si>
  <si>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</si>
  <si>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</si>
  <si>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</si>
  <si>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</si>
  <si>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</si>
  <si>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</si>
  <si>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</si>
  <si>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</si>
  <si>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</si>
  <si>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</si>
  <si>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</si>
  <si>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</si>
  <si>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</si>
  <si>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</si>
  <si>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</si>
  <si>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</si>
  <si>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</si>
  <si>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</si>
  <si>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</si>
  <si>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</si>
  <si>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</si>
  <si>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</si>
  <si>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</si>
  <si>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</si>
  <si>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</si>
  <si>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</si>
  <si>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</si>
  <si>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</si>
  <si>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</si>
  <si>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</si>
  <si>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</si>
  <si>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</si>
  <si>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</si>
  <si>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</si>
  <si>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</si>
  <si>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</si>
  <si>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</si>
  <si>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</si>
  <si>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</si>
  <si>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</si>
  <si>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</si>
  <si>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</si>
  <si>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</si>
  <si>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</si>
  <si>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</si>
  <si>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</si>
  <si>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</si>
  <si>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</si>
  <si>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</si>
  <si>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</si>
  <si>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</si>
  <si>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</si>
  <si>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</si>
  <si>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</si>
  <si>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</si>
  <si>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</si>
  <si>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</si>
  <si>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</si>
  <si>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</si>
  <si>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</si>
  <si>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</si>
  <si>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</si>
  <si>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</si>
  <si>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</si>
  <si>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</si>
  <si>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</si>
  <si>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</si>
  <si>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</si>
  <si>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</si>
  <si>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</si>
  <si>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</si>
  <si>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</si>
  <si>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</si>
  <si>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</si>
  <si>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</si>
  <si>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</si>
  <si>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</si>
  <si>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</si>
  <si>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</si>
  <si>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</si>
  <si>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</si>
  <si>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</si>
  <si>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</si>
  <si>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</si>
  <si>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</si>
  <si>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</si>
  <si>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</si>
  <si>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</si>
  <si>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</si>
  <si>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</si>
  <si>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</si>
  <si>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</si>
  <si>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</si>
  <si>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</si>
  <si>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</si>
  <si>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</si>
  <si>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</si>
  <si>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</si>
  <si>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</si>
  <si>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</si>
  <si>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</si>
  <si>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</si>
  <si>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</si>
  <si>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</si>
  <si>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</si>
  <si>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</si>
  <si>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</si>
  <si>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</si>
  <si>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</si>
  <si>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</si>
  <si>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</si>
  <si>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</si>
  <si>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</si>
  <si>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</si>
  <si>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</si>
  <si>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</si>
  <si>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</si>
  <si>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</si>
  <si>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</si>
  <si>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</si>
  <si>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</si>
  <si>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</si>
  <si>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</si>
  <si>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</si>
  <si>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</si>
  <si>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</si>
  <si>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</si>
  <si>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</si>
  <si>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</si>
  <si>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</si>
  <si>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</si>
  <si>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</si>
  <si>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</si>
  <si>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</si>
  <si>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</si>
  <si>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</si>
  <si>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</si>
  <si>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</si>
  <si>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</si>
  <si>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</si>
  <si>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</si>
  <si>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</si>
  <si>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</si>
  <si>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</si>
  <si>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</si>
  <si>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</si>
  <si>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</si>
  <si>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</si>
  <si>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</si>
  <si>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</si>
  <si>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</si>
  <si>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</si>
  <si>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</si>
  <si>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</si>
  <si>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</si>
  <si>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</si>
  <si>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</si>
  <si>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</si>
  <si>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</si>
  <si>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</si>
  <si>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</si>
  <si>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</si>
  <si>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</si>
  <si>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</si>
  <si>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</si>
  <si>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</si>
  <si>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</si>
  <si>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</si>
  <si>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</si>
  <si>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</si>
  <si>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</si>
  <si>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</si>
  <si>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</si>
  <si>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</si>
  <si>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</si>
  <si>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</si>
  <si>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</si>
  <si>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</si>
  <si>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</si>
  <si>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</si>
  <si>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</si>
  <si>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</si>
  <si>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</si>
  <si>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</si>
  <si>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</si>
  <si>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</si>
  <si>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</si>
  <si>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</si>
  <si>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</si>
  <si>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</si>
  <si>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</si>
  <si>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</si>
  <si>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</si>
  <si>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</si>
  <si>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</si>
  <si>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</si>
  <si>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</si>
  <si>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</si>
  <si>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</si>
  <si>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</si>
  <si>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</si>
  <si>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</si>
  <si>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</si>
  <si>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</si>
  <si>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</si>
  <si>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</si>
  <si>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</si>
  <si>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</si>
  <si>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</si>
  <si>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</si>
  <si>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</si>
  <si>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</si>
  <si>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</si>
  <si>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</si>
  <si>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</si>
  <si>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</si>
  <si>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</si>
  <si>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</si>
  <si>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</si>
  <si>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</si>
  <si>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</si>
  <si>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</si>
  <si>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</si>
  <si>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</si>
  <si>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</si>
  <si>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</si>
  <si>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</si>
  <si>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</si>
  <si>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</si>
  <si>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</si>
  <si>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</si>
  <si>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</si>
  <si>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</si>
  <si>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</si>
  <si>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</si>
  <si>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</si>
  <si>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</si>
  <si>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</si>
  <si>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</si>
  <si>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</si>
  <si>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</si>
  <si>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</si>
  <si>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</si>
  <si>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</si>
  <si>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</si>
  <si>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</si>
  <si>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</si>
  <si>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</si>
  <si>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</si>
  <si>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</si>
  <si>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</si>
  <si>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</si>
  <si>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</si>
  <si>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</si>
  <si>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</si>
  <si>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</si>
  <si>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</si>
  <si>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</si>
  <si>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</si>
  <si>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</si>
  <si>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</si>
  <si>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</si>
  <si>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</si>
  <si>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</si>
  <si>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</si>
  <si>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</si>
  <si>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</si>
  <si>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</si>
  <si>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</si>
  <si>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</si>
  <si>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</si>
  <si>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</si>
  <si>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</si>
  <si>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</si>
  <si>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</si>
  <si>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</si>
  <si>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</si>
  <si>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</si>
  <si>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</si>
  <si>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</si>
  <si>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</si>
  <si>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</si>
  <si>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</si>
  <si>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</si>
  <si>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</si>
  <si>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</si>
  <si>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</si>
  <si>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</si>
  <si>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</si>
  <si>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</si>
  <si>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</si>
  <si>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</si>
  <si>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</si>
  <si>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</si>
  <si>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</si>
  <si>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</si>
  <si>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</si>
  <si>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</si>
  <si>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</si>
  <si>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</si>
  <si>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</si>
  <si>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</si>
  <si>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</si>
  <si>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</si>
  <si>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</si>
  <si>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</si>
  <si>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</si>
  <si>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</si>
  <si>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</si>
  <si>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</si>
  <si>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</si>
  <si>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</si>
  <si>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</si>
  <si>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</si>
  <si>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</si>
  <si>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</si>
  <si>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</si>
  <si>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</si>
  <si>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</si>
  <si>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</si>
  <si>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</si>
  <si>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</si>
  <si>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</si>
  <si>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</si>
  <si>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</si>
  <si>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</si>
  <si>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</si>
  <si>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</si>
  <si>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</si>
  <si>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</si>
  <si>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</si>
  <si>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</si>
  <si>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</si>
  <si>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</si>
  <si>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</si>
  <si>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</si>
  <si>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</si>
  <si>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</si>
  <si>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</si>
  <si>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</si>
  <si>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</si>
  <si>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</si>
  <si>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</si>
  <si>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</si>
  <si>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</si>
  <si>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</si>
  <si>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</si>
  <si>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</si>
  <si>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</si>
  <si>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</si>
  <si>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</si>
  <si>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</si>
  <si>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</si>
  <si>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</si>
  <si>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</si>
  <si>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</si>
  <si>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</si>
  <si>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</si>
  <si>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</si>
  <si>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</si>
  <si>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</si>
  <si>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</si>
  <si>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</si>
  <si>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</si>
  <si>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</si>
  <si>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</si>
  <si>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</si>
  <si>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</si>
  <si>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</si>
  <si>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</si>
  <si>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</si>
  <si>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</si>
  <si>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</si>
  <si>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</si>
  <si>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</si>
  <si>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</si>
  <si>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</si>
  <si>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</si>
  <si>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</si>
  <si>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</si>
  <si>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</si>
  <si>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</si>
  <si>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</si>
  <si>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</si>
  <si>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</si>
  <si>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</si>
  <si>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</si>
  <si>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</si>
  <si>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</si>
  <si>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</si>
  <si>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</si>
  <si>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</si>
  <si>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</si>
  <si>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</si>
  <si>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</si>
  <si>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</si>
  <si>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</si>
  <si>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</si>
  <si>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</si>
  <si>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</si>
  <si>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</si>
  <si>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</si>
  <si>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</si>
  <si>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</si>
  <si>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</si>
  <si>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</si>
  <si>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</si>
  <si>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</si>
  <si>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</si>
  <si>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</si>
  <si>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</si>
  <si>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</si>
  <si>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</si>
  <si>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</si>
  <si>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</si>
  <si>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</si>
  <si>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</si>
  <si>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</si>
  <si>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</si>
  <si>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</si>
  <si>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</si>
  <si>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</si>
  <si>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</si>
  <si>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</si>
  <si>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</si>
  <si>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</si>
  <si>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</si>
  <si>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</si>
  <si>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</si>
  <si>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</si>
  <si>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</si>
  <si>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</si>
  <si>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</si>
  <si>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</si>
  <si>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</si>
  <si>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</si>
  <si>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</si>
  <si>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</si>
  <si>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</si>
  <si>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</si>
  <si>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</si>
  <si>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</si>
  <si>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</si>
  <si>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</si>
  <si>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</si>
  <si>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</si>
  <si>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</si>
  <si>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</si>
  <si>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</si>
  <si>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</si>
  <si>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</si>
  <si>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</si>
  <si>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</si>
  <si>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</si>
  <si>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</si>
  <si>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</si>
  <si>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</si>
  <si>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</si>
  <si>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</si>
  <si>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</si>
  <si>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</si>
  <si>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</si>
  <si>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</si>
  <si>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</si>
  <si>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</si>
  <si>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</si>
  <si>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</si>
  <si>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</si>
  <si>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</si>
  <si>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</si>
  <si>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</si>
  <si>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</si>
  <si>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</si>
  <si>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</si>
  <si>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</si>
  <si>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</si>
  <si>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</si>
  <si>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</si>
  <si>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</si>
  <si>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</si>
  <si>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</si>
  <si>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</si>
  <si>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</si>
  <si>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</si>
  <si>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</si>
  <si>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</si>
  <si>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</si>
  <si>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</si>
  <si>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</si>
  <si>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</si>
  <si>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</si>
  <si>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</si>
  <si>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</si>
  <si>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</si>
  <si>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</si>
  <si>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</si>
  <si>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</si>
  <si>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</si>
  <si>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</si>
  <si>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</si>
  <si>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</si>
  <si>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</si>
  <si>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</si>
  <si>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</si>
  <si>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</si>
  <si>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</si>
  <si>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</si>
  <si>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</si>
  <si>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</si>
  <si>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</si>
  <si>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</si>
  <si>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</si>
  <si>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</si>
  <si>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</si>
  <si>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</si>
  <si>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</si>
  <si>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</si>
  <si>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</si>
  <si>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</si>
  <si>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</si>
  <si>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</si>
  <si>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</si>
  <si>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</si>
  <si>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</si>
  <si>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</si>
  <si>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</si>
  <si>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</si>
  <si>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</si>
  <si>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</si>
  <si>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</si>
  <si>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</si>
  <si>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</si>
  <si>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</si>
  <si>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</si>
  <si>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</si>
  <si>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</si>
  <si>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</si>
  <si>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</si>
  <si>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</si>
  <si>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</si>
  <si>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</si>
  <si>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</si>
  <si>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</si>
  <si>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</si>
  <si>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</si>
  <si>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</si>
  <si>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</si>
  <si>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</si>
  <si>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</si>
  <si>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</si>
  <si>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</si>
  <si>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</si>
  <si>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</si>
  <si>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</si>
  <si>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</si>
  <si>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</si>
  <si>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</si>
  <si>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</si>
  <si>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</si>
  <si>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</si>
  <si>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</si>
  <si>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</si>
  <si>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</si>
  <si>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</si>
  <si>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</si>
  <si>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</si>
  <si>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</si>
  <si>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</si>
  <si>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</si>
  <si>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</si>
  <si>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</si>
  <si>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</si>
  <si>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</si>
  <si>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</si>
  <si>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</si>
  <si>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</si>
  <si>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</si>
  <si>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</si>
  <si>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</si>
  <si>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</si>
  <si>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</si>
  <si>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</si>
  <si>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</si>
  <si>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</si>
  <si>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</si>
  <si>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</si>
  <si>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</si>
  <si>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</si>
  <si>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</si>
  <si>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</si>
  <si>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</si>
  <si>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</si>
  <si>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</si>
  <si>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</si>
  <si>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</si>
  <si>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</si>
  <si>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</si>
  <si>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</si>
  <si>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</si>
  <si>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</si>
  <si>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</si>
  <si>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</si>
  <si>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</si>
  <si>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</si>
  <si>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</si>
  <si>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</si>
  <si>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</si>
  <si>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</si>
  <si>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</si>
  <si>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</si>
  <si>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</si>
  <si>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</si>
  <si>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</si>
  <si>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</si>
  <si>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</si>
  <si>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</si>
  <si>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</si>
  <si>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</si>
  <si>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</si>
  <si>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</si>
  <si>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</si>
  <si>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</si>
  <si>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</si>
  <si>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</si>
  <si>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</si>
  <si>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</si>
  <si>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</si>
  <si>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</si>
  <si>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</si>
  <si>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</si>
  <si>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</si>
  <si>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</si>
  <si>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</si>
  <si>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</si>
  <si>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</si>
  <si>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</si>
  <si>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</si>
  <si>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</si>
  <si>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</si>
  <si>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</si>
  <si>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</si>
  <si>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</si>
  <si>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</si>
  <si>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</si>
  <si>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</si>
  <si>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</si>
  <si>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</si>
  <si>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</si>
  <si>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</si>
  <si>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</si>
  <si>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</si>
  <si>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</si>
  <si>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</si>
  <si>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</si>
  <si>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</si>
  <si>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</si>
  <si>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</si>
  <si>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</si>
  <si>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</si>
  <si>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</si>
  <si>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</si>
  <si>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</si>
  <si>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</si>
  <si>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</si>
  <si>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</si>
  <si>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</si>
  <si>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</si>
  <si>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</si>
  <si>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</si>
  <si>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</si>
  <si>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</si>
  <si>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</si>
  <si>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</si>
  <si>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</si>
  <si>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</si>
  <si>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</si>
  <si>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</si>
  <si>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</si>
  <si>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</si>
  <si>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</si>
  <si>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</si>
  <si>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</si>
  <si>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</si>
  <si>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</si>
  <si>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</si>
  <si>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</si>
  <si>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</si>
  <si>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</si>
  <si>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</si>
  <si>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</si>
  <si>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</si>
  <si>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</si>
  <si>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</si>
  <si>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</si>
  <si>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</si>
  <si>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</si>
  <si>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</si>
  <si>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</si>
  <si>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</si>
  <si>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</si>
  <si>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</si>
  <si>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</si>
  <si>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</si>
  <si>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</si>
  <si>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</si>
  <si>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</si>
  <si>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</si>
  <si>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</si>
  <si>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</si>
  <si>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</si>
  <si>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</si>
  <si>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</si>
  <si>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</si>
  <si>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</si>
  <si>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</si>
  <si>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</si>
  <si>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</si>
  <si>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</si>
  <si>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</si>
  <si>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</si>
  <si>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</si>
  <si>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</si>
  <si>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</si>
  <si>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</si>
  <si>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</si>
  <si>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</si>
  <si>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</si>
  <si>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</si>
  <si>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</si>
  <si>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</si>
  <si>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</si>
  <si>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</si>
  <si>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</si>
  <si>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</si>
  <si>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</si>
  <si>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</si>
  <si>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</si>
  <si>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</si>
  <si>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</si>
  <si>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</si>
  <si>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</si>
  <si>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</si>
  <si>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</si>
  <si>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</si>
  <si>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</si>
  <si>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</si>
  <si>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</si>
  <si>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</si>
  <si>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</si>
  <si>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</si>
  <si>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</si>
  <si>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</si>
  <si>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</si>
  <si>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</si>
  <si>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</si>
  <si>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</si>
  <si>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</si>
  <si>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</si>
  <si>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</si>
  <si>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</si>
  <si>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</si>
  <si>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</si>
  <si>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</si>
  <si>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</si>
  <si>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</si>
  <si>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</si>
  <si>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</si>
  <si>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</si>
  <si>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</si>
  <si>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</si>
  <si>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</si>
  <si>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</si>
  <si>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</si>
  <si>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</si>
  <si>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</si>
  <si>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</si>
  <si>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</si>
  <si>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</si>
  <si>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</si>
  <si>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</si>
  <si>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</si>
  <si>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</si>
  <si>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</si>
  <si>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</si>
  <si>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</si>
  <si>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</si>
  <si>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</si>
  <si>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</si>
  <si>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</si>
  <si>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</si>
  <si>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</si>
  <si>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</si>
  <si>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</si>
  <si>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</si>
  <si>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</si>
  <si>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</si>
  <si>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</si>
  <si>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</si>
  <si>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</si>
  <si>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</si>
  <si>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</si>
  <si>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</si>
  <si>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</si>
  <si>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</si>
  <si>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</si>
  <si>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</si>
  <si>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</si>
  <si>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</si>
  <si>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</si>
  <si>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</si>
  <si>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</si>
  <si>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</si>
  <si>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</si>
  <si>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</si>
  <si>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</si>
  <si>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</si>
  <si>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</si>
  <si>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</si>
  <si>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</si>
  <si>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</si>
  <si>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</si>
  <si>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</si>
  <si>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</si>
  <si>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</si>
  <si>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</si>
  <si>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</si>
  <si>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</si>
  <si>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</si>
  <si>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</si>
  <si>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</si>
  <si>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</si>
  <si>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</si>
  <si>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</si>
  <si>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</si>
  <si>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</si>
  <si>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</si>
  <si>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</si>
  <si>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</si>
  <si>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</si>
  <si>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</si>
  <si>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</si>
  <si>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</si>
  <si>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</si>
  <si>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</si>
  <si>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</si>
  <si>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</si>
  <si>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</si>
  <si>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</si>
  <si>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</si>
  <si>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</si>
  <si>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</si>
  <si>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</si>
  <si>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</si>
  <si>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</si>
  <si>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</si>
  <si>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</si>
  <si>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</si>
  <si>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</si>
  <si>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</si>
  <si>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</si>
  <si>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</si>
  <si>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</si>
  <si>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</si>
  <si>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</si>
  <si>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</si>
  <si>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</si>
  <si>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</si>
  <si>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</si>
  <si>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</si>
  <si>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</si>
  <si>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</si>
  <si>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</si>
  <si>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</si>
  <si>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</si>
  <si>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</si>
  <si>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</si>
  <si>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</si>
  <si>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</si>
  <si>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</si>
  <si>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</si>
  <si>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</si>
  <si>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</si>
  <si>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</si>
  <si>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</si>
  <si>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</si>
  <si>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</si>
  <si>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</si>
  <si>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</si>
  <si>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</si>
  <si>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</si>
  <si>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</si>
  <si>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</si>
  <si>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</si>
  <si>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</si>
  <si>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</si>
  <si>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</si>
  <si>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</si>
  <si>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</si>
  <si>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</si>
  <si>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</si>
  <si>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</si>
  <si>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</si>
  <si>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</si>
  <si>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</si>
  <si>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</si>
  <si>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</si>
  <si>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</si>
  <si>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</si>
  <si>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</si>
  <si>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</si>
  <si>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</si>
  <si>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</si>
  <si>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</si>
  <si>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</si>
  <si>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</si>
  <si>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</si>
  <si>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</si>
  <si>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</si>
  <si>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</si>
  <si>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</si>
  <si>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</si>
  <si>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</si>
  <si>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</si>
  <si>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</si>
  <si>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</si>
  <si>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</si>
  <si>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</si>
  <si>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</si>
  <si>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</si>
  <si>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</si>
  <si>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</si>
  <si>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</si>
  <si>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</si>
  <si>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</si>
  <si>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</si>
  <si>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</si>
  <si>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</si>
  <si>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</si>
  <si>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</si>
  <si>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</si>
  <si>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</si>
  <si>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</si>
  <si>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</si>
  <si>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</si>
  <si>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</si>
  <si>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</si>
  <si>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</si>
  <si>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</si>
  <si>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</si>
  <si>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</si>
  <si>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</si>
  <si>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</si>
  <si>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</si>
  <si>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</si>
  <si>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</si>
  <si>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</si>
  <si>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</si>
  <si>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</si>
  <si>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</si>
  <si>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</si>
  <si>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</si>
  <si>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</si>
  <si>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</si>
  <si>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</si>
  <si>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</si>
  <si>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</si>
  <si>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</si>
  <si>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</si>
  <si>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</si>
  <si>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</si>
  <si>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</si>
  <si>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</si>
  <si>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</si>
  <si>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</si>
  <si>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</si>
  <si>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</si>
  <si>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</si>
  <si>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</si>
  <si>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</si>
  <si>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</si>
  <si>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</si>
  <si>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</si>
  <si>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</si>
  <si>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</si>
  <si>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</si>
  <si>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</si>
  <si>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</si>
  <si>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</si>
  <si>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</si>
  <si>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</si>
  <si>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</si>
  <si>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</si>
  <si>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</si>
  <si>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</si>
  <si>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</si>
  <si>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</si>
  <si>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</si>
  <si>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</si>
  <si>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</si>
  <si>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</si>
  <si>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</si>
  <si>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</si>
  <si>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</si>
  <si>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</si>
  <si>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</si>
  <si>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</si>
  <si>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</si>
  <si>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</si>
  <si>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</si>
  <si>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</si>
  <si>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</si>
  <si>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</si>
  <si>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</si>
  <si>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</si>
  <si>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</si>
  <si>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</si>
  <si>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</si>
  <si>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</si>
  <si>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</si>
  <si>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</si>
  <si>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</si>
  <si>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</si>
  <si>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</si>
  <si>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</si>
  <si>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</si>
  <si>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</si>
  <si>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</si>
  <si>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</si>
  <si>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</si>
  <si>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</si>
  <si>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</si>
  <si>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</si>
  <si>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</si>
  <si>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</si>
  <si>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</si>
  <si>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</si>
  <si>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</si>
  <si>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</si>
  <si>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</si>
  <si>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</si>
  <si>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</si>
  <si>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</si>
  <si>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</si>
  <si>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</si>
  <si>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</si>
  <si>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</si>
  <si>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</si>
  <si>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</si>
  <si>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</si>
  <si>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</si>
  <si>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</si>
  <si>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</si>
  <si>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</si>
  <si>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</si>
  <si>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</si>
  <si>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</si>
  <si>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</si>
  <si>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</si>
  <si>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</si>
  <si>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</si>
  <si>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</si>
  <si>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</si>
  <si>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</si>
  <si>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</si>
  <si>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</si>
  <si>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</si>
  <si>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</si>
  <si>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</si>
  <si>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</si>
  <si>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</si>
  <si>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</si>
  <si>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</si>
  <si>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</si>
  <si>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</si>
  <si>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</si>
  <si>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</si>
  <si>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</si>
  <si>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</si>
  <si>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</si>
  <si>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</si>
  <si>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</si>
  <si>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</si>
  <si>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</si>
  <si>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</si>
  <si>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</si>
  <si>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</si>
  <si>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</si>
  <si>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</si>
  <si>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</si>
  <si>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</si>
  <si>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</si>
  <si>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</si>
  <si>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</si>
  <si>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</si>
  <si>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</si>
  <si>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</si>
  <si>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</si>
  <si>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</si>
  <si>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</si>
  <si>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</si>
  <si>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</si>
  <si>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</si>
  <si>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</si>
  <si>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</si>
  <si>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</si>
  <si>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</si>
  <si>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</si>
  <si>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</si>
  <si>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</si>
  <si>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</si>
  <si>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</si>
  <si>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</si>
  <si>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</si>
  <si>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</si>
  <si>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</si>
  <si>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</si>
  <si>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</si>
  <si>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</si>
  <si>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</si>
  <si>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</si>
  <si>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</si>
  <si>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</si>
  <si>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</si>
  <si>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</si>
  <si>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</si>
  <si>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</si>
  <si>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</si>
  <si>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</si>
  <si>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</si>
  <si>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</si>
  <si>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</si>
  <si>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</si>
  <si>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</si>
  <si>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</si>
  <si>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</si>
  <si>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</si>
  <si>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</si>
  <si>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</si>
  <si>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</si>
  <si>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</si>
  <si>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</si>
  <si>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</si>
  <si>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</si>
  <si>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</si>
  <si>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</si>
  <si>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</si>
  <si>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</si>
  <si>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</si>
  <si>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</si>
  <si>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</si>
  <si>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</si>
  <si>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</si>
  <si>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</si>
  <si>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</si>
  <si>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</si>
  <si>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</si>
  <si>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</si>
  <si>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</si>
  <si>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</si>
  <si>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</si>
  <si>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</si>
  <si>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</si>
  <si>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</si>
  <si>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</si>
  <si>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</si>
  <si>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</si>
  <si>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</si>
  <si>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</si>
  <si>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</si>
  <si>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</si>
  <si>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</si>
  <si>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</si>
  <si>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</si>
  <si>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</si>
  <si>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</si>
  <si>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</si>
  <si>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</si>
  <si>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</si>
  <si>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</si>
  <si>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</si>
  <si>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</si>
  <si>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</si>
  <si>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</si>
  <si>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</si>
  <si>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</si>
  <si>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</si>
  <si>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</si>
  <si>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</si>
  <si>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</si>
  <si>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</si>
  <si>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</si>
  <si>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</si>
  <si>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</si>
  <si>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</si>
  <si>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</si>
  <si>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</si>
  <si>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</si>
  <si>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</si>
  <si>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</si>
  <si>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</si>
  <si>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</si>
  <si>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</si>
  <si>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</si>
  <si>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</si>
  <si>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</si>
  <si>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</si>
  <si>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</si>
  <si>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</si>
  <si>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</si>
  <si>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</si>
  <si>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</si>
  <si>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</si>
  <si>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</si>
  <si>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</si>
  <si>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</si>
  <si>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</si>
  <si>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</si>
  <si>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</si>
  <si>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</si>
  <si>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</si>
  <si>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</si>
  <si>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</si>
  <si>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</si>
  <si>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</si>
  <si>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</si>
  <si>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</si>
  <si>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</si>
  <si>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</si>
  <si>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</si>
  <si>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</si>
  <si>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</si>
  <si>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</si>
  <si>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</si>
  <si>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</si>
  <si>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</si>
  <si>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</si>
  <si>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</si>
  <si>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</si>
  <si>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</si>
  <si>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</si>
  <si>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</si>
  <si>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</si>
  <si>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</si>
  <si>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</si>
  <si>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</si>
  <si>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</si>
  <si>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</si>
  <si>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</si>
  <si>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</si>
  <si>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</si>
  <si>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</si>
  <si>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</si>
  <si>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</si>
  <si>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</si>
  <si>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</si>
  <si>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</si>
  <si>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</si>
  <si>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</si>
  <si>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</si>
  <si>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</si>
  <si>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</si>
  <si>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</si>
  <si>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</si>
  <si>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</si>
  <si>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</si>
  <si>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</si>
  <si>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</si>
  <si>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</si>
  <si>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</si>
  <si>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</si>
  <si>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</si>
  <si>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</si>
  <si>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</si>
  <si>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</si>
  <si>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</si>
  <si>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</si>
  <si>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</si>
  <si>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</si>
  <si>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</si>
  <si>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</si>
  <si>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</si>
  <si>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</si>
  <si>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</si>
  <si>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</si>
  <si>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</si>
  <si>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</si>
  <si>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</si>
  <si>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</si>
  <si>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</si>
  <si>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</si>
  <si>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</si>
  <si>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</si>
  <si>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</si>
  <si>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</si>
  <si>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</si>
  <si>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</si>
  <si>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</si>
  <si>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</si>
  <si>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</si>
  <si>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</si>
  <si>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</si>
  <si>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</si>
  <si>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</si>
  <si>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</si>
  <si>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</si>
  <si>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</si>
  <si>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</si>
  <si>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</si>
  <si>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</si>
  <si>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</si>
  <si>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</si>
  <si>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</si>
  <si>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</si>
  <si>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</si>
  <si>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</si>
  <si>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</si>
  <si>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</si>
  <si>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</si>
  <si>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</si>
  <si>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</si>
  <si>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</si>
  <si>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</si>
  <si>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</si>
  <si>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</si>
  <si>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</si>
  <si>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</si>
  <si>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</si>
  <si>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</si>
  <si>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</si>
  <si>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</si>
  <si>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</si>
  <si>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</si>
  <si>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</si>
  <si>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</si>
  <si>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</si>
  <si>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</si>
  <si>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</si>
  <si>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</si>
  <si>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</si>
  <si>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</si>
  <si>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</si>
  <si>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</si>
  <si>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</si>
  <si>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</si>
  <si>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</si>
  <si>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</si>
  <si>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</si>
  <si>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</si>
  <si>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</si>
  <si>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</si>
  <si>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</si>
  <si>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</si>
  <si>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</si>
  <si>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</si>
  <si>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</si>
  <si>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</si>
  <si>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</si>
  <si>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</si>
  <si>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</si>
  <si>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</si>
  <si>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</si>
  <si>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</si>
  <si>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</si>
  <si>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</si>
  <si>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</si>
  <si>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</si>
  <si>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</si>
  <si>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</si>
  <si>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</si>
  <si>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</si>
  <si>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</si>
  <si>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</si>
  <si>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</si>
  <si>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</si>
  <si>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</si>
  <si>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</si>
  <si>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</si>
  <si>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</si>
  <si>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</si>
  <si>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</si>
  <si>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</si>
  <si>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</si>
  <si>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</si>
  <si>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</si>
  <si>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</si>
  <si>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</si>
  <si>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</si>
  <si>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</si>
  <si>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</si>
  <si>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</si>
  <si>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</si>
  <si>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</si>
  <si>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</si>
  <si>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</si>
  <si>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</si>
  <si>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</si>
  <si>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</si>
  <si>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</si>
  <si>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</si>
  <si>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</si>
  <si>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</si>
  <si>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</si>
  <si>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</si>
  <si>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</si>
  <si>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</si>
  <si>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</si>
  <si>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</si>
  <si>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</si>
  <si>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</si>
  <si>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</si>
  <si>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</si>
  <si>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</si>
  <si>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</si>
  <si>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</si>
  <si>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</si>
  <si>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</si>
  <si>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</si>
  <si>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</si>
  <si>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</si>
  <si>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</si>
  <si>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</si>
  <si>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</si>
  <si>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</si>
  <si>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</si>
  <si>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</si>
  <si>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</si>
  <si>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</si>
  <si>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</si>
  <si>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</si>
  <si>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</si>
  <si>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</si>
  <si>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</si>
  <si>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</si>
  <si>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</si>
  <si>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</si>
  <si>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</si>
  <si>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</si>
  <si>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</si>
  <si>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</si>
  <si>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</si>
  <si>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</si>
  <si>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</si>
  <si>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</si>
  <si>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</si>
  <si>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</si>
  <si>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</si>
  <si>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</si>
  <si>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</si>
  <si>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</si>
  <si>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</si>
  <si>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</si>
  <si>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</si>
  <si>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</si>
  <si>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</si>
  <si>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</si>
  <si>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</si>
  <si>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</si>
  <si>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</si>
  <si>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</si>
  <si>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</si>
  <si>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</si>
  <si>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</si>
  <si>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</si>
  <si>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</si>
  <si>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</si>
  <si>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</si>
  <si>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</si>
  <si>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</si>
  <si>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</si>
  <si>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</si>
  <si>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</si>
  <si>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</si>
  <si>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</si>
  <si>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</si>
  <si>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</si>
  <si>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</si>
  <si>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</si>
  <si>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</si>
  <si>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</si>
  <si>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</si>
  <si>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</si>
  <si>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</si>
  <si>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</si>
  <si>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</si>
  <si>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</si>
  <si>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</si>
  <si>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</si>
  <si>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</si>
  <si>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</si>
  <si>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</si>
  <si>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</si>
  <si>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</si>
  <si>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</si>
  <si>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</si>
  <si>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</si>
  <si>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</si>
  <si>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</si>
  <si>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</si>
  <si>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</si>
  <si>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</si>
  <si>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</si>
  <si>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</si>
  <si>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</si>
  <si>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</si>
  <si>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</si>
  <si>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</si>
  <si>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</si>
  <si>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</si>
  <si>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</si>
  <si>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</si>
  <si>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</si>
  <si>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</si>
  <si>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</si>
  <si>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</si>
  <si>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</si>
  <si>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</si>
  <si>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</si>
  <si>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</si>
  <si>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</si>
  <si>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</si>
  <si>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</si>
  <si>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</si>
  <si>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</si>
  <si>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</si>
  <si>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</si>
  <si>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</si>
  <si>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</si>
  <si>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</si>
  <si>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</si>
  <si>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</si>
  <si>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</si>
  <si>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</si>
  <si>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</si>
  <si>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</si>
  <si>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</si>
  <si>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</si>
  <si>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</si>
  <si>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</si>
  <si>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</si>
  <si>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</si>
  <si>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</si>
  <si>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</si>
  <si>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</si>
  <si>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</si>
  <si>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</si>
  <si>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</si>
  <si>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</si>
  <si>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</si>
  <si>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</si>
  <si>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</si>
  <si>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</si>
  <si>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</si>
  <si>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</si>
  <si>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</si>
  <si>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</si>
  <si>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</si>
  <si>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</si>
  <si>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</si>
  <si>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</si>
  <si>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</si>
  <si>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</si>
  <si>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</si>
  <si>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</si>
  <si>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</si>
  <si>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</si>
  <si>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</si>
  <si>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</si>
  <si>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</si>
  <si>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</si>
  <si>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</si>
  <si>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</si>
  <si>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</si>
  <si>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</si>
  <si>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</si>
  <si>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</si>
  <si>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</si>
  <si>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</si>
  <si>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</si>
  <si>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</si>
  <si>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</si>
  <si>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</si>
  <si>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</si>
  <si>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</si>
  <si>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</si>
  <si>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</si>
  <si>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</si>
  <si>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</si>
  <si>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</si>
  <si>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</si>
  <si>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</si>
  <si>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</si>
  <si>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</si>
  <si>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</si>
  <si>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</si>
  <si>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</si>
  <si>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</si>
  <si>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</si>
  <si>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</si>
  <si>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</si>
  <si>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</si>
  <si>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</si>
  <si>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</si>
  <si>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</si>
  <si>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</si>
  <si>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</si>
  <si>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</si>
  <si>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</si>
  <si>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</si>
  <si>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</si>
  <si>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</si>
  <si>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</si>
  <si>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</si>
  <si>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</si>
  <si>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</si>
  <si>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</si>
  <si>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</si>
  <si>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</si>
  <si>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</si>
  <si>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</si>
  <si>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</si>
  <si>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</si>
  <si>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</si>
  <si>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</si>
  <si>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</si>
  <si>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</si>
  <si>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</si>
  <si>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</si>
  <si>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</si>
  <si>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</si>
  <si>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</si>
  <si>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</si>
  <si>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</si>
  <si>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</si>
  <si>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</si>
  <si>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</si>
  <si>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</si>
  <si>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</si>
  <si>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</si>
  <si>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</si>
  <si>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</si>
  <si>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</si>
  <si>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</si>
  <si>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</si>
  <si>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</si>
  <si>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</si>
  <si>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</si>
  <si>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</si>
  <si>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</si>
  <si>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</si>
  <si>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</si>
  <si>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</si>
  <si>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</si>
  <si>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</si>
  <si>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</si>
  <si>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</si>
  <si>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</si>
  <si>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</si>
  <si>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</si>
  <si>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</si>
  <si>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</si>
  <si>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</si>
  <si>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</si>
  <si>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</si>
  <si>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</si>
  <si>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</si>
  <si>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</si>
  <si>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</si>
  <si>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</si>
  <si>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</si>
  <si>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</si>
  <si>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</si>
  <si>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</si>
  <si>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</si>
  <si>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</si>
  <si>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</si>
  <si>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</si>
  <si>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</si>
  <si>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</si>
  <si>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</si>
  <si>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</si>
  <si>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</si>
  <si>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</si>
  <si>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</si>
  <si>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</si>
  <si>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</si>
  <si>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</si>
  <si>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</si>
  <si>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</si>
  <si>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</si>
  <si>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</si>
  <si>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</si>
  <si>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</si>
  <si>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</si>
  <si>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</si>
  <si>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</si>
  <si>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</si>
  <si>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</si>
  <si>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</si>
  <si>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</si>
  <si>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</si>
  <si>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</si>
  <si>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</si>
  <si>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</si>
  <si>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</si>
  <si>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</si>
  <si>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</si>
  <si>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</si>
  <si>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</si>
  <si>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</si>
  <si>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</si>
  <si>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</si>
  <si>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</si>
  <si>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</si>
  <si>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</si>
  <si>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</si>
  <si>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</si>
  <si>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</si>
  <si>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</si>
  <si>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</si>
  <si>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</si>
  <si>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</si>
  <si>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</si>
  <si>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</si>
  <si>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</si>
  <si>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</si>
  <si>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</si>
  <si>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</si>
  <si>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</si>
  <si>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</si>
  <si>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</si>
  <si>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</si>
  <si>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</si>
  <si>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</si>
  <si>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</si>
  <si>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</si>
  <si>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</si>
  <si>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</si>
  <si>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</si>
  <si>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</si>
  <si>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</si>
  <si>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</si>
  <si>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</si>
  <si>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</si>
  <si>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</si>
  <si>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</si>
  <si>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</si>
  <si>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</si>
  <si>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</si>
  <si>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</si>
  <si>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</si>
  <si>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</si>
  <si>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</si>
  <si>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</si>
  <si>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</si>
  <si>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</si>
  <si>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</si>
  <si>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</si>
  <si>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</si>
  <si>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</si>
  <si>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</si>
  <si>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</si>
  <si>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</si>
  <si>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</si>
  <si>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</si>
  <si>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</si>
  <si>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</si>
  <si>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</si>
  <si>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</si>
  <si>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</si>
  <si>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</si>
  <si>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</si>
  <si>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</si>
  <si>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</si>
  <si>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</si>
  <si>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</si>
  <si>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</si>
  <si>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</si>
  <si>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</si>
  <si>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</si>
  <si>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</si>
  <si>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</si>
  <si>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</si>
  <si>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</si>
  <si>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</si>
  <si>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</si>
  <si>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</si>
  <si>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</si>
  <si>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</si>
  <si>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</si>
  <si>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</si>
  <si>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</si>
  <si>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</si>
  <si>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</si>
  <si>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</si>
  <si>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</si>
  <si>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</si>
  <si>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</si>
  <si>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</si>
  <si>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</si>
  <si>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</si>
  <si>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</si>
  <si>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</si>
  <si>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</si>
  <si>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</si>
  <si>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</si>
  <si>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</si>
  <si>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</si>
  <si>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</si>
  <si>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</si>
  <si>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</si>
  <si>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</si>
  <si>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</si>
  <si>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</si>
  <si>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</si>
  <si>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</si>
  <si>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</si>
  <si>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</si>
  <si>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</si>
  <si>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</si>
  <si>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</si>
  <si>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</si>
  <si>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</si>
  <si>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</si>
  <si>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</si>
  <si>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</si>
  <si>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</si>
  <si>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</si>
  <si>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</si>
  <si>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</si>
  <si>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</si>
  <si>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</si>
  <si>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</si>
  <si>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</si>
  <si>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</si>
  <si>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</si>
  <si>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</si>
  <si>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</si>
  <si>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</si>
  <si>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</si>
  <si>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</si>
  <si>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</si>
  <si>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</si>
  <si>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</si>
  <si>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</si>
  <si>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</si>
  <si>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</si>
  <si>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</si>
  <si>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</si>
  <si>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</si>
  <si>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</si>
  <si>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</si>
  <si>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</si>
  <si>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</si>
  <si>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</si>
  <si>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</si>
  <si>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</si>
  <si>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</si>
  <si>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</si>
  <si>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</si>
  <si>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</si>
  <si>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</si>
  <si>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</si>
  <si>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</si>
  <si>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</si>
  <si>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</si>
  <si>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</si>
  <si>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</si>
  <si>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</si>
  <si>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</si>
  <si>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</si>
  <si>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</si>
  <si>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</si>
  <si>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</si>
  <si>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</si>
  <si>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</si>
  <si>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</si>
  <si>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</si>
  <si>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</si>
  <si>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</si>
  <si>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</si>
  <si>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</si>
  <si>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</si>
  <si>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</si>
  <si>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</si>
  <si>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</si>
  <si>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</si>
  <si>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</si>
  <si>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</si>
  <si>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</si>
  <si>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</si>
  <si>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</si>
  <si>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</si>
  <si>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</si>
  <si>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</si>
  <si>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</si>
  <si>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</si>
  <si>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</si>
  <si>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</si>
  <si>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</si>
  <si>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</si>
  <si>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</si>
  <si>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</si>
  <si>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</si>
  <si>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</si>
  <si>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</si>
  <si>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</si>
  <si>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</si>
  <si>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</si>
  <si>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</si>
  <si>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</si>
  <si>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</si>
  <si>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</si>
  <si>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</si>
  <si>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</si>
  <si>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</si>
  <si>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</si>
  <si>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</si>
  <si>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</si>
  <si>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</si>
  <si>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</si>
  <si>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</si>
  <si>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</si>
  <si>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</si>
  <si>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</si>
  <si>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</si>
  <si>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</si>
  <si>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</si>
  <si>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</si>
  <si>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</si>
  <si>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</si>
  <si>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</si>
  <si>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</si>
  <si>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</si>
  <si>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</si>
  <si>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</si>
  <si>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</si>
  <si>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</si>
  <si>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</si>
  <si>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</si>
  <si>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</si>
  <si>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</si>
  <si>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</si>
  <si>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</si>
  <si>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</si>
  <si>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</si>
  <si>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</si>
  <si>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</si>
  <si>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</si>
  <si>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</si>
  <si>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</si>
  <si>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</si>
  <si>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</si>
  <si>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</si>
  <si>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</si>
  <si>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</si>
  <si>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</si>
  <si>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</si>
  <si>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</si>
  <si>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</si>
  <si>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</si>
  <si>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</si>
  <si>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</si>
  <si>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</si>
  <si>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</si>
  <si>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</si>
  <si>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</si>
  <si>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</si>
  <si>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</si>
  <si>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</si>
  <si>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</si>
  <si>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</si>
  <si>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</si>
  <si>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</si>
  <si>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</si>
  <si>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</si>
  <si>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</si>
  <si>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</si>
  <si>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</si>
  <si>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</si>
  <si>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</si>
  <si>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</si>
  <si>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</si>
  <si>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</si>
  <si>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</si>
  <si>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</si>
  <si>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</si>
  <si>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</si>
  <si>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</si>
  <si>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</si>
  <si>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</si>
  <si>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</si>
  <si>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</si>
  <si>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</si>
  <si>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</si>
  <si>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</si>
  <si>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</si>
  <si>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</si>
  <si>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</si>
  <si>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</si>
  <si>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</si>
  <si>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</si>
  <si>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</si>
  <si>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</si>
  <si>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</si>
  <si>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</si>
  <si>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</si>
  <si>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</si>
  <si>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</si>
  <si>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</si>
  <si>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</si>
  <si>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</si>
  <si>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</si>
  <si>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</si>
  <si>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</si>
  <si>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</si>
  <si>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</si>
  <si>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</si>
  <si>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</si>
  <si>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</si>
  <si>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</si>
  <si>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</si>
  <si>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</si>
  <si>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</si>
  <si>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</si>
  <si>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</si>
  <si>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</si>
  <si>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</si>
  <si>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</si>
  <si>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</si>
  <si>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</si>
  <si>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</si>
  <si>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</si>
  <si>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</si>
  <si>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</si>
  <si>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</si>
  <si>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</si>
  <si>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</si>
  <si>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</si>
  <si>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</si>
  <si>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</si>
  <si>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</si>
  <si>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</si>
  <si>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</si>
  <si>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</si>
  <si>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</si>
  <si>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</si>
  <si>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</si>
  <si>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</si>
  <si>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</si>
  <si>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</si>
  <si>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</si>
  <si>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</si>
  <si>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</si>
  <si>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</si>
  <si>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</si>
  <si>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</si>
  <si>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</si>
  <si>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</si>
  <si>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</si>
  <si>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</si>
  <si>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</si>
  <si>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</si>
  <si>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</si>
  <si>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</si>
  <si>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</si>
  <si>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</si>
  <si>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</si>
  <si>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</si>
  <si>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</si>
  <si>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</si>
  <si>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</si>
  <si>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</si>
  <si>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</si>
  <si>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</si>
  <si>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</si>
  <si>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</si>
  <si>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</si>
  <si>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</si>
  <si>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</si>
  <si>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</si>
  <si>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</si>
  <si>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</si>
  <si>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</si>
  <si>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</si>
  <si>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</si>
  <si>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</si>
  <si>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</si>
  <si>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</si>
  <si>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</si>
  <si>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</si>
  <si>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</si>
  <si>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</si>
  <si>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</si>
  <si>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</si>
  <si>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</si>
  <si>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</si>
  <si>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</si>
  <si>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</si>
  <si>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</si>
  <si>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</si>
  <si>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</si>
  <si>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</si>
  <si>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</si>
  <si>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</si>
  <si>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</si>
  <si>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</si>
  <si>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</si>
  <si>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</si>
  <si>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</si>
  <si>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</si>
  <si>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</si>
  <si>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</si>
  <si>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</si>
  <si>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</si>
  <si>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</si>
  <si>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</si>
  <si>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</si>
  <si>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</si>
  <si>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</si>
  <si>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</si>
  <si>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</si>
  <si>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</si>
  <si>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</si>
  <si>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</si>
  <si>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</si>
  <si>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</si>
  <si>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</si>
  <si>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</si>
  <si>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</si>
  <si>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</si>
  <si>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</si>
  <si>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</si>
  <si>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</si>
  <si>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</si>
  <si>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</si>
  <si>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</si>
  <si>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</si>
  <si>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</si>
  <si>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</si>
  <si>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</si>
  <si>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</si>
  <si>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</si>
  <si>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</si>
  <si>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</si>
  <si>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</si>
  <si>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</si>
  <si>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</si>
  <si>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</si>
  <si>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</si>
  <si>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</si>
  <si>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</si>
  <si>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</si>
  <si>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</si>
  <si>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</si>
  <si>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</si>
  <si>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</si>
  <si>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</si>
  <si>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</si>
  <si>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</si>
  <si>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</si>
  <si>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</si>
  <si>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</si>
  <si>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</si>
  <si>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</si>
  <si>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</si>
  <si>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</si>
  <si>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</si>
  <si>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</si>
  <si>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</si>
  <si>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</si>
  <si>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</si>
  <si>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</si>
  <si>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</si>
  <si>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</si>
  <si>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</si>
  <si>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</si>
  <si>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</si>
  <si>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</si>
  <si>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</si>
  <si>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</si>
  <si>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</si>
  <si>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</si>
  <si>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</si>
  <si>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</si>
  <si>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</si>
  <si>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</si>
  <si>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</si>
  <si>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</si>
  <si>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</si>
  <si>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</si>
  <si>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</si>
  <si>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</si>
  <si>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</si>
  <si>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</si>
  <si>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</si>
  <si>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</si>
  <si>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</si>
  <si>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</si>
  <si>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</si>
  <si>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</si>
  <si>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</si>
  <si>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</si>
  <si>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</si>
  <si>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</si>
  <si>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</si>
  <si>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</si>
  <si>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</si>
  <si>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</si>
  <si>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</si>
  <si>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</si>
  <si>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</si>
  <si>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</si>
  <si>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</si>
  <si>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</si>
  <si>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</si>
  <si>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</si>
  <si>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</si>
  <si>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</si>
  <si>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</si>
  <si>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</si>
  <si>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</si>
  <si>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</si>
  <si>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</si>
  <si>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</si>
  <si>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</si>
  <si>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</si>
  <si>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</si>
  <si>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</si>
  <si>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</si>
  <si>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</si>
  <si>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</si>
  <si>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</si>
  <si>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</si>
  <si>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</si>
  <si>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</si>
  <si>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</si>
  <si>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</si>
  <si>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</si>
  <si>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</si>
  <si>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</si>
  <si>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</si>
  <si>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</si>
  <si>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</si>
  <si>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</si>
  <si>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</si>
  <si>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</si>
  <si>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</si>
  <si>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</si>
  <si>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</si>
  <si>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</si>
  <si>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</si>
  <si>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</si>
  <si>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</si>
  <si>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</si>
  <si>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</si>
  <si>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</si>
  <si>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</si>
  <si>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</si>
  <si>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</si>
  <si>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</si>
  <si>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</si>
  <si>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</si>
  <si>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</si>
  <si>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</si>
  <si>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</si>
  <si>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</si>
  <si>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</si>
  <si>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</si>
  <si>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</si>
  <si>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</si>
  <si>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</si>
  <si>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</si>
  <si>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</si>
  <si>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</si>
  <si>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</si>
  <si>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</si>
  <si>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</si>
  <si>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</si>
  <si>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</si>
  <si>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</si>
  <si>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</si>
  <si>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</si>
  <si>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</si>
  <si>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</si>
  <si>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</si>
  <si>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</si>
  <si>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</si>
  <si>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</si>
  <si>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</si>
  <si>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</si>
  <si>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</si>
  <si>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</si>
  <si>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</si>
  <si>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</si>
  <si>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</si>
  <si>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</si>
  <si>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</si>
  <si>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</si>
  <si>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</si>
  <si>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</si>
  <si>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</si>
  <si>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</si>
  <si>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</si>
  <si>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</si>
  <si>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</si>
  <si>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</si>
  <si>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</si>
  <si>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</si>
  <si>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</si>
  <si>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</si>
  <si>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</si>
  <si>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</si>
  <si>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</si>
  <si>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</si>
  <si>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</si>
  <si>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</si>
  <si>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</si>
  <si>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</si>
  <si>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</si>
  <si>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</si>
  <si>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</si>
  <si>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</si>
  <si>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</si>
  <si>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</si>
  <si>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</si>
  <si>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</si>
  <si>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</si>
  <si>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</si>
  <si>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</si>
  <si>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</si>
  <si>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</si>
  <si>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</si>
  <si>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</si>
  <si>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</si>
  <si>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</si>
  <si>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</si>
  <si>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</si>
  <si>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</si>
  <si>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</si>
  <si>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</si>
  <si>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</si>
  <si>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</si>
  <si>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</si>
  <si>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</si>
  <si>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</si>
  <si>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</si>
  <si>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</si>
  <si>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</si>
  <si>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</si>
  <si>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</si>
  <si>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</si>
  <si>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</si>
  <si>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</si>
  <si>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</si>
  <si>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</si>
  <si>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</si>
  <si>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</si>
  <si>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</si>
  <si>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</si>
  <si>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</si>
  <si>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</si>
  <si>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</si>
  <si>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</si>
  <si>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</si>
  <si>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</si>
  <si>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</si>
  <si>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</si>
  <si>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</si>
  <si>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</si>
  <si>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</si>
  <si>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</si>
  <si>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</si>
  <si>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</si>
  <si>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</si>
  <si>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</si>
  <si>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</si>
  <si>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</si>
  <si>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</si>
  <si>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</si>
  <si>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</si>
  <si>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</si>
  <si>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</si>
  <si>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</si>
  <si>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</si>
  <si>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</si>
  <si>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</si>
  <si>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</si>
  <si>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</si>
  <si>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</si>
  <si>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</si>
  <si>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</si>
  <si>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</si>
  <si>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</si>
  <si>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</si>
  <si>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</si>
  <si>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</si>
  <si>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</si>
  <si>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</si>
  <si>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</si>
  <si>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</si>
  <si>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</si>
  <si>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</si>
  <si>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</si>
  <si>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</si>
  <si>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</si>
  <si>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</si>
  <si>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</si>
  <si>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</si>
  <si>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</si>
  <si>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</si>
  <si>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</si>
  <si>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</si>
  <si>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</si>
  <si>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</si>
  <si>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</si>
  <si>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</si>
  <si>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</si>
  <si>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</si>
  <si>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</si>
  <si>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</si>
  <si>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</si>
  <si>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</si>
  <si>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</si>
  <si>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</si>
  <si>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</si>
  <si>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</si>
  <si>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</si>
  <si>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</si>
  <si>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</si>
  <si>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</si>
  <si>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</si>
  <si>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</si>
  <si>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</si>
  <si>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</si>
  <si>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</si>
  <si>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</si>
  <si>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</si>
  <si>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</si>
  <si>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</si>
  <si>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</si>
  <si>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</si>
  <si>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</si>
  <si>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</si>
  <si>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</si>
  <si>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</si>
  <si>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</si>
  <si>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</si>
  <si>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</si>
  <si>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</si>
  <si>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</si>
  <si>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</si>
  <si>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</si>
  <si>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</si>
  <si>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</si>
  <si>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</si>
  <si>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</si>
  <si>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</si>
  <si>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</si>
  <si>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</si>
  <si>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</si>
  <si>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</si>
  <si>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</si>
  <si>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</si>
  <si>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</si>
  <si>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</si>
  <si>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</si>
  <si>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</si>
  <si>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</si>
  <si>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</si>
  <si>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</si>
  <si>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</si>
  <si>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</si>
  <si>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</si>
  <si>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</si>
  <si>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</si>
  <si>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</si>
  <si>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</si>
  <si>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</si>
  <si>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</si>
  <si>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</si>
  <si>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</si>
  <si>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</si>
  <si>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</si>
  <si>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</si>
  <si>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</si>
  <si>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</si>
  <si>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</si>
  <si>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</si>
  <si>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</si>
  <si>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</si>
  <si>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</si>
  <si>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</si>
  <si>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</si>
  <si>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</si>
  <si>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</si>
  <si>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</si>
  <si>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</si>
  <si>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</si>
  <si>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</si>
  <si>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</si>
  <si>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</si>
  <si>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</si>
  <si>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</si>
  <si>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</si>
  <si>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</si>
  <si>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</si>
  <si>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</si>
  <si>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</si>
  <si>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</si>
  <si>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</si>
  <si>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</si>
  <si>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</si>
  <si>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</si>
  <si>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</si>
  <si>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</si>
  <si>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</si>
  <si>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</si>
  <si>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</si>
  <si>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</si>
  <si>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</si>
  <si>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</si>
  <si>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</si>
  <si>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</si>
  <si>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</si>
  <si>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</si>
  <si>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</si>
  <si>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</si>
  <si>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</si>
  <si>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</si>
  <si>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</si>
  <si>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</si>
  <si>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</si>
  <si>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</si>
  <si>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</si>
  <si>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</si>
  <si>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</si>
  <si>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</si>
  <si>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</si>
  <si>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</si>
  <si>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</si>
  <si>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</si>
  <si>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</si>
  <si>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</si>
  <si>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</si>
  <si>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</si>
  <si>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</si>
  <si>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</si>
  <si>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</si>
  <si>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</si>
  <si>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</si>
  <si>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</si>
  <si>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</si>
  <si>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</si>
  <si>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</si>
  <si>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</si>
  <si>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</si>
  <si>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</si>
  <si>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</si>
  <si>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</si>
  <si>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</si>
  <si>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</si>
  <si>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</si>
  <si>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</si>
  <si>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</si>
  <si>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</si>
  <si>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</si>
  <si>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</si>
  <si>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</si>
  <si>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</si>
  <si>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</si>
  <si>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</si>
  <si>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</si>
  <si>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</si>
  <si>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</si>
  <si>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</si>
  <si>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</si>
  <si>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</si>
  <si>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</si>
  <si>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</si>
  <si>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</si>
  <si>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</si>
  <si>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</si>
  <si>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</si>
  <si>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</si>
  <si>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</si>
  <si>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</si>
  <si>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</si>
  <si>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</si>
  <si>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</si>
  <si>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</si>
  <si>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</si>
  <si>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</si>
  <si>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</si>
  <si>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</si>
  <si>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</si>
  <si>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</si>
  <si>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</si>
  <si>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</si>
  <si>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</si>
  <si>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</si>
  <si>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</si>
  <si>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</si>
  <si>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</si>
  <si>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</si>
  <si>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</si>
  <si>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</si>
  <si>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</si>
  <si>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</si>
  <si>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</si>
  <si>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</si>
  <si>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</si>
  <si>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</si>
  <si>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</si>
  <si>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</si>
  <si>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</si>
  <si>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</si>
  <si>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</si>
  <si>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</si>
  <si>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</si>
  <si>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</si>
  <si>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</si>
  <si>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</si>
  <si>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</si>
  <si>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</si>
  <si>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</si>
  <si>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</si>
  <si>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</si>
  <si>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</si>
  <si>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</si>
  <si>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</si>
  <si>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</si>
  <si>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</si>
  <si>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</si>
  <si>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</si>
  <si>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</si>
  <si>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</si>
  <si>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</si>
  <si>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</si>
  <si>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</si>
  <si>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</si>
  <si>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</si>
  <si>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</si>
  <si>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</si>
  <si>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</si>
  <si>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</si>
  <si>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</si>
  <si>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</si>
  <si>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</si>
  <si>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</si>
  <si>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</si>
  <si>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</si>
  <si>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</si>
  <si>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</si>
  <si>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</si>
  <si>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</si>
  <si>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</si>
  <si>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</si>
  <si>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</si>
  <si>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</si>
  <si>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</si>
  <si>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</si>
  <si>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</si>
  <si>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</si>
  <si>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</si>
  <si>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</si>
  <si>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</si>
  <si>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</si>
  <si>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</si>
  <si>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</si>
  <si>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</si>
  <si>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</si>
  <si>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</si>
  <si>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</si>
  <si>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</si>
  <si>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</si>
  <si>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</si>
  <si>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</si>
  <si>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</si>
  <si>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</si>
  <si>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</si>
  <si>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</si>
  <si>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</si>
  <si>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</si>
  <si>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</si>
  <si>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</si>
  <si>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</si>
  <si>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</si>
  <si>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</si>
  <si>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</si>
  <si>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</si>
  <si>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</si>
  <si>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</si>
  <si>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</si>
  <si>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</si>
  <si>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</si>
  <si>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</si>
  <si>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</si>
  <si>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</si>
  <si>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</si>
  <si>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</si>
  <si>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</si>
  <si>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</si>
  <si>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</si>
  <si>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</si>
  <si>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</si>
  <si>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</si>
  <si>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</si>
  <si>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</si>
  <si>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</si>
  <si>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</si>
  <si>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</si>
  <si>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</si>
  <si>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</si>
  <si>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</si>
  <si>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</si>
  <si>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</si>
  <si>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</si>
  <si>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</si>
  <si>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</si>
  <si>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</si>
  <si>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</si>
  <si>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</si>
  <si>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</si>
  <si>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</si>
  <si>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</si>
  <si>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</si>
  <si>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</si>
  <si>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</si>
  <si>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</si>
  <si>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</si>
  <si>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</si>
  <si>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</si>
  <si>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</si>
  <si>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</si>
  <si>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</si>
  <si>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</si>
  <si>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</si>
  <si>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</si>
  <si>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</si>
  <si>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</si>
  <si>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</si>
  <si>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</si>
  <si>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</si>
  <si>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</si>
  <si>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</si>
  <si>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</si>
  <si>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</si>
  <si>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</si>
  <si>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</si>
  <si>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</si>
  <si>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</si>
  <si>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</si>
  <si>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</si>
  <si>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</si>
  <si>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</si>
  <si>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</si>
  <si>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</si>
  <si>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</si>
  <si>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</si>
  <si>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</si>
  <si>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</si>
  <si>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</si>
  <si>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</si>
  <si>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</si>
  <si>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</si>
  <si>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</si>
  <si>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</si>
  <si>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</si>
  <si>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</si>
  <si>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</si>
  <si>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</si>
  <si>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</si>
  <si>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</si>
  <si>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</si>
  <si>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</si>
  <si>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</si>
  <si>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</si>
  <si>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</si>
  <si>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</si>
  <si>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</si>
  <si>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</si>
  <si>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</si>
  <si>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</si>
  <si>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</si>
  <si>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</si>
  <si>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</si>
  <si>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</si>
  <si>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</si>
  <si>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</si>
  <si>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</si>
  <si>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</si>
  <si>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</si>
  <si>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</si>
  <si>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</si>
  <si>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</si>
  <si>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</si>
  <si>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</si>
  <si>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</si>
  <si>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</si>
  <si>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</si>
  <si>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</si>
  <si>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</si>
  <si>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</si>
  <si>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</si>
  <si>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</si>
  <si>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</si>
  <si>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</si>
  <si>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</si>
  <si>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</si>
  <si>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</si>
  <si>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</si>
  <si>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</si>
  <si>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</si>
  <si>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</si>
  <si>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</si>
  <si>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</si>
  <si>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</si>
  <si>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</si>
  <si>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</si>
  <si>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</si>
  <si>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</si>
  <si>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</si>
  <si>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</si>
  <si>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</si>
  <si>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</si>
  <si>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</si>
  <si>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</si>
  <si>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</si>
  <si>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</si>
  <si>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</si>
  <si>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</si>
  <si>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</si>
  <si>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</si>
  <si>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</si>
  <si>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</si>
  <si>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</si>
  <si>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</si>
  <si>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</si>
  <si>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</si>
  <si>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</si>
  <si>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</si>
  <si>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</si>
  <si>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</si>
  <si>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</si>
  <si>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</si>
  <si>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</si>
  <si>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</si>
  <si>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</si>
  <si>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</si>
  <si>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</si>
  <si>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</si>
  <si>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</si>
  <si>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</si>
  <si>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</si>
  <si>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</si>
  <si>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</si>
  <si>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</si>
  <si>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</si>
  <si>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</si>
  <si>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</si>
  <si>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</si>
  <si>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</si>
  <si>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</si>
  <si>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</si>
  <si>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</si>
  <si>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</si>
  <si>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</si>
  <si>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</si>
  <si>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</si>
  <si>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</si>
  <si>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</si>
  <si>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</si>
  <si>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</si>
  <si>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</si>
  <si>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</si>
  <si>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</si>
  <si>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</si>
  <si>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</si>
  <si>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</si>
  <si>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</si>
  <si>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</si>
  <si>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</si>
  <si>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</si>
  <si>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</si>
  <si>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</si>
  <si>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</si>
  <si>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</si>
  <si>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</si>
  <si>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</si>
  <si>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</si>
  <si>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</si>
  <si>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</si>
  <si>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</si>
  <si>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</si>
  <si>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</si>
  <si>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</si>
  <si>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</si>
  <si>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</si>
  <si>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</si>
  <si>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</si>
  <si>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</si>
  <si>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</si>
  <si>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</si>
  <si>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</si>
  <si>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</si>
  <si>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</si>
  <si>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</si>
  <si>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</si>
  <si>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</si>
  <si>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</si>
  <si>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</si>
  <si>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</si>
  <si>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</si>
  <si>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</si>
  <si>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</si>
  <si>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</si>
  <si>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</si>
  <si>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</si>
  <si>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</si>
  <si>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</si>
  <si>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</si>
  <si>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</si>
  <si>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</si>
  <si>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</si>
  <si>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</si>
  <si>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</si>
  <si>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</si>
  <si>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</si>
  <si>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</si>
  <si>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</si>
  <si>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</si>
  <si>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</si>
  <si>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</si>
  <si>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</si>
  <si>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</si>
  <si>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</si>
  <si>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</si>
  <si>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</si>
  <si>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</si>
  <si>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</si>
  <si>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</si>
  <si>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</si>
  <si>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</si>
  <si>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</si>
  <si>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</si>
  <si>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</si>
  <si>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</si>
  <si>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</si>
  <si>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</si>
  <si>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</si>
  <si>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</si>
  <si>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</si>
  <si>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</si>
  <si>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</si>
  <si>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</si>
  <si>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</si>
  <si>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</si>
  <si>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</si>
  <si>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</si>
  <si>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</si>
  <si>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</si>
  <si>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</si>
  <si>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</si>
  <si>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</si>
  <si>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</si>
  <si>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</si>
  <si>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</si>
  <si>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</si>
  <si>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</si>
  <si>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</si>
  <si>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</si>
  <si>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</si>
  <si>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</si>
  <si>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</si>
  <si>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</si>
  <si>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</si>
  <si>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</si>
  <si>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</si>
  <si>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</si>
  <si>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</si>
  <si>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</si>
  <si>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</si>
  <si>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</si>
  <si>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</si>
  <si>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</si>
  <si>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</si>
  <si>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</si>
  <si>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</si>
  <si>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</si>
  <si>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</si>
  <si>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</si>
  <si>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</si>
  <si>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</si>
  <si>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</si>
  <si>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</si>
  <si>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</si>
  <si>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</si>
  <si>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</si>
  <si>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</si>
  <si>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</si>
  <si>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</si>
  <si>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</si>
  <si>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</si>
  <si>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</si>
  <si>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</si>
  <si>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</si>
  <si>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</si>
  <si>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</si>
  <si>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</si>
  <si>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</si>
  <si>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</si>
  <si>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</si>
  <si>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</si>
  <si>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</si>
  <si>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</si>
  <si>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</si>
  <si>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</si>
  <si>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</si>
  <si>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</si>
  <si>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</si>
  <si>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</si>
  <si>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</si>
  <si>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</si>
  <si>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</si>
  <si>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</si>
  <si>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</si>
  <si>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</si>
  <si>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</si>
  <si>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</si>
  <si>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</si>
  <si>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</si>
  <si>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</si>
  <si>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</si>
  <si>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</si>
  <si>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</si>
  <si>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</si>
  <si>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</si>
  <si>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</si>
  <si>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</si>
  <si>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</si>
  <si>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</si>
  <si>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</si>
  <si>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</si>
  <si>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</si>
  <si>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</si>
  <si>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</si>
  <si>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</si>
  <si>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</si>
  <si>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</si>
  <si>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</si>
  <si>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</si>
  <si>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</si>
  <si>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</si>
  <si>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</si>
  <si>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</si>
  <si>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</si>
  <si>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</si>
  <si>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</si>
  <si>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</si>
  <si>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</si>
  <si>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</si>
  <si>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</si>
  <si>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</si>
  <si>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</si>
  <si>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</si>
  <si>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</si>
  <si>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</si>
  <si>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</si>
  <si>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</si>
  <si>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</si>
  <si>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</si>
  <si>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</si>
  <si>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</si>
  <si>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</si>
  <si>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</si>
  <si>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</si>
  <si>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</si>
  <si>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</si>
  <si>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</si>
  <si>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</si>
  <si>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</si>
  <si>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</si>
  <si>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</si>
  <si>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</si>
  <si>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</si>
  <si>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</si>
  <si>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</si>
  <si>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</si>
  <si>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</si>
  <si>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</si>
  <si>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</si>
  <si>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</si>
  <si>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</si>
  <si>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</si>
  <si>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</si>
  <si>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</si>
  <si>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</si>
  <si>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</si>
  <si>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</si>
  <si>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</si>
  <si>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</si>
  <si>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</si>
  <si>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</si>
  <si>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</si>
  <si>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</si>
  <si>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</si>
  <si>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</si>
  <si>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</si>
  <si>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</si>
  <si>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</si>
  <si>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</si>
  <si>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</si>
  <si>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</si>
  <si>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</si>
  <si>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</si>
  <si>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</si>
  <si>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</si>
  <si>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</si>
  <si>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</si>
  <si>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</si>
  <si>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</si>
  <si>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</si>
  <si>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</si>
  <si>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</si>
  <si>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</si>
  <si>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</si>
  <si>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</si>
  <si>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</si>
  <si>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</si>
  <si>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</si>
  <si>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</si>
  <si>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</si>
  <si>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</si>
  <si>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</si>
  <si>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</si>
  <si>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</si>
  <si>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</si>
  <si>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</si>
  <si>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</si>
  <si>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</si>
  <si>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</si>
  <si>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</si>
  <si>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</si>
  <si>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</si>
  <si>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</si>
  <si>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</si>
  <si>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</si>
  <si>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</si>
  <si>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</si>
  <si>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</si>
  <si>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</si>
  <si>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</si>
  <si>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</si>
  <si>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</si>
  <si>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</si>
  <si>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</si>
  <si>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</si>
  <si>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</si>
  <si>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</si>
  <si>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</si>
  <si>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</si>
  <si>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</si>
  <si>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</si>
  <si>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</si>
  <si>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</si>
  <si>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</si>
  <si>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</si>
  <si>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</si>
  <si>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</si>
  <si>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</si>
  <si>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</si>
  <si>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</si>
  <si>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</si>
  <si>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</si>
  <si>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</si>
  <si>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</si>
  <si>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</si>
  <si>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</si>
  <si>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</si>
  <si>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</si>
  <si>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</si>
  <si>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</si>
  <si>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</si>
  <si>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</si>
  <si>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</si>
  <si>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</si>
  <si>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</si>
  <si>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</si>
  <si>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</si>
  <si>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</si>
  <si>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</si>
  <si>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</si>
  <si>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</si>
  <si>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</si>
  <si>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</si>
  <si>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</si>
  <si>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</si>
  <si>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</si>
  <si>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</si>
  <si>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</si>
  <si>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</si>
  <si>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</si>
  <si>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</si>
  <si>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</si>
  <si>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</si>
  <si>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</si>
  <si>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</si>
  <si>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</si>
  <si>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</si>
  <si>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</si>
  <si>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</si>
  <si>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</si>
  <si>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</si>
  <si>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</si>
  <si>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</si>
  <si>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</si>
  <si>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</si>
  <si>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</si>
  <si>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</si>
  <si>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</si>
  <si>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</si>
  <si>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</si>
  <si>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</si>
  <si>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</si>
  <si>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</si>
  <si>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</si>
  <si>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</si>
  <si>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</si>
  <si>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</si>
  <si>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</si>
  <si>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</si>
  <si>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</si>
  <si>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</si>
  <si>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</si>
  <si>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</si>
  <si>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</si>
  <si>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</si>
  <si>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</si>
  <si>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</si>
  <si>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</si>
  <si>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</si>
  <si>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</si>
  <si>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</si>
  <si>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</si>
  <si>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</si>
  <si>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</si>
  <si>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</si>
  <si>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</si>
  <si>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</si>
  <si>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</si>
  <si>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</si>
  <si>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</si>
  <si>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</si>
  <si>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</si>
  <si>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</si>
  <si>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</si>
  <si>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</si>
  <si>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</si>
  <si>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</si>
  <si>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</si>
  <si>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</si>
  <si>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</si>
  <si>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</si>
  <si>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</si>
  <si>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</si>
  <si>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</si>
  <si>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</si>
  <si>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</si>
  <si>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</si>
  <si>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</si>
  <si>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</si>
  <si>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</si>
  <si>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</si>
  <si>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</si>
  <si>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</si>
  <si>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</si>
  <si>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</si>
  <si>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</si>
  <si>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</si>
  <si>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</si>
  <si>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</si>
  <si>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</si>
  <si>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</si>
  <si>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</si>
  <si>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</si>
  <si>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</si>
  <si>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</si>
  <si>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</si>
  <si>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</si>
  <si>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</si>
  <si>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</si>
  <si>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</si>
  <si>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</si>
  <si>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</si>
  <si>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</si>
  <si>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</si>
  <si>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</si>
  <si>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</si>
  <si>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</si>
  <si>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</si>
  <si>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</si>
  <si>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</si>
  <si>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</si>
  <si>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</si>
  <si>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</si>
  <si>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</si>
  <si>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</si>
  <si>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</si>
  <si>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</si>
  <si>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</si>
  <si>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</si>
  <si>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</si>
  <si>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</si>
  <si>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</si>
  <si>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</si>
  <si>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</si>
  <si>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</si>
  <si>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</si>
  <si>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</si>
  <si>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</si>
  <si>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</si>
  <si>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</si>
  <si>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</si>
  <si>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</si>
  <si>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</si>
  <si>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</si>
  <si>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</si>
  <si>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</si>
  <si>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</si>
  <si>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</si>
  <si>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</si>
  <si>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</si>
  <si>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</si>
  <si>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</si>
  <si>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</si>
  <si>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</si>
  <si>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</si>
  <si>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</si>
  <si>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</si>
  <si>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</si>
  <si>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</si>
  <si>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</si>
  <si>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</si>
  <si>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</si>
  <si>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</si>
  <si>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</si>
  <si>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</si>
  <si>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</si>
  <si>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</si>
  <si>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</si>
  <si>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</si>
  <si>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</si>
  <si>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</si>
  <si>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</si>
  <si>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</si>
  <si>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</si>
  <si>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</si>
  <si>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</si>
  <si>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</si>
  <si>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</si>
  <si>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</si>
  <si>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</si>
  <si>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</si>
  <si>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</si>
  <si>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</si>
  <si>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</si>
  <si>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</si>
  <si>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</si>
  <si>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</si>
  <si>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</si>
  <si>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</si>
  <si>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</si>
  <si>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</si>
  <si>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</si>
  <si>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</si>
  <si>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</si>
  <si>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</si>
  <si>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</si>
  <si>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</si>
  <si>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</si>
  <si>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</si>
  <si>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</si>
  <si>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</si>
  <si>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</si>
  <si>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</si>
  <si>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</si>
  <si>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</si>
  <si>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</si>
  <si>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</si>
  <si>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</si>
  <si>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</si>
  <si>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</si>
  <si>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</si>
  <si>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</si>
  <si>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</si>
  <si>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</si>
  <si>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</si>
  <si>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</si>
  <si>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</si>
  <si>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</si>
  <si>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</si>
  <si>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</si>
  <si>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</si>
  <si>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</si>
  <si>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</si>
  <si>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</si>
  <si>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</si>
  <si>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</si>
  <si>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</si>
  <si>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</si>
  <si>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</si>
  <si>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</si>
  <si>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</si>
  <si>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</si>
  <si>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</si>
  <si>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</si>
  <si>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</si>
  <si>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</si>
  <si>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</si>
  <si>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</si>
  <si>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</si>
  <si>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</si>
  <si>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</si>
  <si>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</si>
  <si>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</si>
  <si>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</si>
  <si>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</si>
  <si>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</si>
  <si>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</si>
  <si>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</si>
  <si>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</si>
  <si>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</si>
  <si>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</si>
  <si>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</si>
  <si>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</si>
  <si>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</si>
  <si>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</si>
  <si>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</si>
  <si>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</si>
  <si>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</si>
  <si>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</si>
  <si>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</si>
  <si>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</si>
  <si>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</si>
  <si>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</si>
  <si>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</si>
  <si>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</si>
  <si>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</si>
  <si>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</si>
  <si>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</si>
  <si>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</si>
  <si>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</si>
  <si>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</si>
  <si>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</si>
  <si>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</si>
  <si>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</si>
  <si>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</si>
  <si>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</si>
  <si>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</si>
  <si>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</si>
  <si>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</si>
  <si>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</si>
  <si>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</si>
  <si>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</si>
  <si>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</si>
  <si>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</si>
  <si>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</si>
  <si>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</si>
  <si>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</si>
  <si>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</si>
  <si>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</si>
  <si>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</si>
  <si>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</si>
  <si>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</si>
  <si>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</si>
  <si>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</si>
  <si>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</si>
  <si>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</si>
  <si>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</si>
  <si>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</si>
  <si>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</si>
  <si>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</si>
  <si>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</si>
  <si>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</si>
  <si>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</si>
  <si>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</si>
  <si>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</si>
  <si>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</si>
  <si>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</si>
  <si>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</si>
  <si>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</si>
  <si>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</si>
  <si>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</si>
  <si>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</si>
  <si>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</si>
  <si>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</si>
  <si>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</si>
  <si>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</si>
  <si>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</si>
  <si>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</si>
  <si>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</si>
  <si>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</si>
  <si>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</si>
  <si>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</si>
  <si>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</si>
  <si>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</si>
  <si>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</si>
  <si>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</si>
  <si>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</si>
  <si>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</si>
  <si>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</si>
  <si>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</si>
  <si>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</si>
  <si>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</si>
  <si>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</si>
  <si>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</si>
  <si>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</si>
  <si>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</si>
  <si>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</si>
  <si>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</si>
  <si>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</si>
  <si>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</si>
  <si>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</si>
  <si>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</si>
  <si>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</si>
  <si>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</si>
  <si>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</si>
  <si>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</si>
  <si>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</si>
  <si>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</si>
  <si>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</si>
  <si>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</si>
  <si>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</si>
  <si>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</si>
  <si>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</si>
  <si>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</si>
  <si>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</si>
  <si>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</si>
  <si>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</si>
  <si>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</si>
  <si>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</si>
  <si>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</si>
  <si>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</si>
  <si>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</si>
  <si>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</si>
  <si>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</si>
  <si>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</si>
  <si>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</si>
  <si>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</si>
  <si>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</si>
  <si>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</si>
  <si>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</si>
  <si>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</si>
  <si>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</si>
  <si>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</si>
  <si>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</si>
  <si>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</si>
  <si>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</si>
  <si>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</si>
  <si>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</si>
  <si>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</si>
  <si>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</si>
  <si>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</si>
  <si>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</si>
  <si>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</si>
  <si>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</si>
  <si>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</si>
  <si>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</si>
  <si>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</si>
  <si>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</si>
  <si>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</si>
  <si>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</si>
  <si>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</si>
  <si>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</si>
  <si>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</si>
  <si>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</si>
  <si>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</si>
  <si>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</si>
  <si>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</si>
  <si>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</si>
  <si>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</si>
  <si>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</si>
  <si>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</si>
  <si>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</si>
  <si>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</si>
  <si>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</si>
  <si>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</si>
  <si>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</si>
  <si>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</si>
  <si>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</si>
  <si>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</si>
  <si>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</si>
  <si>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</si>
  <si>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</si>
  <si>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</si>
  <si>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</si>
  <si>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</si>
  <si>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</si>
  <si>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</si>
  <si>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</si>
  <si>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</si>
  <si>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</si>
  <si>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</si>
  <si>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</si>
  <si>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</si>
  <si>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</si>
  <si>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</si>
  <si>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</si>
  <si>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</si>
  <si>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</si>
  <si>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</si>
  <si>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</si>
  <si>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</si>
  <si>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</si>
  <si>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</si>
  <si>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</si>
  <si>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</si>
  <si>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</si>
  <si>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</si>
  <si>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</si>
  <si>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</si>
  <si>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</si>
  <si>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</si>
  <si>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</si>
  <si>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</si>
  <si>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</si>
  <si>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</si>
  <si>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</si>
  <si>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</si>
  <si>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</si>
  <si>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</si>
  <si>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</si>
  <si>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</si>
  <si>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</si>
  <si>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</si>
  <si>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</si>
  <si>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</si>
  <si>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</si>
  <si>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</si>
  <si>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</si>
  <si>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</si>
  <si>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</si>
  <si>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</si>
  <si>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</si>
  <si>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</si>
  <si>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</si>
  <si>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</si>
  <si>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</si>
  <si>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</si>
  <si>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</si>
  <si>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</si>
  <si>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</si>
  <si>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</si>
  <si>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</si>
  <si>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</si>
  <si>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</si>
  <si>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</si>
  <si>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</si>
  <si>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</si>
  <si>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</si>
  <si>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</si>
  <si>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</si>
  <si>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</si>
  <si>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</si>
  <si>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</si>
  <si>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</si>
  <si>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</si>
  <si>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</si>
  <si>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</si>
  <si>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</si>
  <si>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</si>
  <si>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</si>
  <si>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</si>
  <si>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</si>
  <si>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</si>
  <si>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</si>
  <si>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</si>
  <si>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</si>
  <si>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</si>
  <si>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</si>
  <si>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</si>
  <si>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</si>
  <si>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</si>
  <si>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</si>
  <si>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</si>
  <si>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</si>
  <si>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</si>
  <si>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</si>
  <si>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</si>
  <si>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</si>
  <si>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</si>
  <si>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</si>
  <si>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</si>
  <si>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</si>
  <si>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</si>
  <si>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</si>
  <si>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</si>
  <si>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</si>
  <si>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</si>
  <si>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</si>
  <si>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</si>
  <si>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</si>
  <si>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</si>
  <si>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</si>
  <si>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</si>
  <si>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</si>
  <si>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</si>
  <si>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</si>
  <si>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</si>
  <si>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</si>
  <si>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</si>
  <si>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</si>
  <si>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</si>
  <si>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</si>
  <si>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</si>
  <si>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</si>
  <si>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</si>
  <si>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</si>
  <si>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</si>
  <si>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</si>
  <si>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</si>
  <si>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</si>
  <si>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</si>
  <si>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</si>
  <si>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</si>
  <si>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</si>
  <si>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</si>
  <si>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</si>
  <si>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</si>
  <si>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</si>
  <si>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</si>
  <si>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</si>
  <si>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</si>
  <si>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</si>
  <si>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</si>
  <si>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</si>
  <si>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</si>
  <si>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</si>
  <si>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</si>
  <si>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</si>
  <si>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</si>
  <si>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</si>
  <si>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</si>
  <si>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</si>
  <si>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</si>
  <si>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</si>
  <si>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</si>
  <si>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</si>
  <si>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</si>
  <si>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</si>
  <si>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</si>
  <si>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</si>
  <si>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</si>
  <si>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</si>
  <si>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</si>
  <si>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</si>
  <si>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</si>
  <si>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</si>
  <si>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</si>
  <si>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</si>
  <si>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</si>
  <si>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</si>
  <si>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</si>
  <si>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</si>
  <si>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</si>
  <si>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</si>
  <si>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</si>
  <si>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</si>
  <si>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</si>
  <si>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</si>
  <si>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</si>
  <si>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</si>
  <si>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</si>
  <si>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</si>
  <si>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</si>
  <si>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</si>
  <si>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</si>
  <si>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</si>
  <si>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</si>
  <si>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</si>
  <si>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</si>
  <si>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</si>
  <si>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</si>
  <si>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</si>
  <si>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</si>
  <si>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</si>
  <si>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</si>
  <si>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</si>
  <si>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</si>
  <si>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</si>
  <si>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</si>
  <si>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</si>
  <si>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</si>
  <si>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</si>
  <si>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</si>
  <si>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</si>
  <si>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</si>
  <si>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</si>
  <si>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</si>
  <si>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</si>
  <si>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</si>
  <si>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</si>
  <si>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</si>
  <si>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</si>
  <si>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</si>
  <si>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</si>
  <si>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</si>
  <si>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</si>
  <si>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</si>
  <si>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</si>
  <si>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</si>
  <si>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</si>
  <si>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</si>
  <si>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</si>
  <si>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</si>
  <si>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</si>
  <si>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</si>
  <si>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</si>
  <si>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</si>
  <si>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</si>
  <si>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</si>
  <si>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</si>
  <si>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</si>
  <si>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</si>
  <si>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</si>
  <si>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</si>
  <si>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</si>
  <si>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</si>
  <si>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</si>
  <si>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</si>
  <si>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</si>
  <si>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</si>
  <si>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</si>
  <si>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</si>
  <si>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</si>
  <si>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</si>
  <si>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</si>
  <si>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</si>
  <si>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</si>
  <si>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</si>
  <si>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</si>
  <si>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</si>
  <si>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</si>
  <si>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</si>
  <si>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</si>
  <si>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</si>
  <si>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</si>
  <si>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</si>
  <si>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</si>
  <si>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</si>
  <si>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</si>
  <si>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</si>
  <si>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</si>
  <si>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</si>
  <si>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</si>
  <si>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</si>
  <si>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</si>
  <si>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</si>
  <si>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</si>
  <si>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</si>
  <si>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</si>
  <si>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</si>
  <si>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</si>
  <si>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</si>
  <si>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</si>
  <si>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</si>
  <si>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</si>
  <si>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</si>
  <si>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</si>
  <si>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</si>
  <si>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</si>
  <si>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</si>
  <si>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</si>
  <si>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</si>
  <si>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</si>
  <si>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</si>
  <si>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</si>
  <si>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</si>
  <si>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</si>
  <si>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</si>
  <si>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</si>
  <si>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</si>
  <si>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</si>
  <si>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</si>
  <si>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</si>
  <si>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</si>
  <si>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</si>
  <si>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</si>
  <si>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</si>
  <si>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</si>
  <si>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</si>
  <si>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</si>
  <si>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</si>
  <si>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</si>
  <si>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</si>
  <si>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</si>
  <si>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</si>
  <si>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</si>
  <si>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</si>
  <si>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</si>
  <si>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</si>
  <si>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</si>
  <si>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</si>
  <si>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</si>
  <si>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</si>
  <si>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</si>
  <si>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</si>
  <si>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</si>
  <si>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</si>
  <si>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</si>
  <si>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</si>
  <si>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</si>
  <si>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</si>
  <si>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</si>
  <si>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</si>
  <si>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</si>
  <si>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</si>
  <si>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</si>
  <si>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</si>
  <si>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</si>
  <si>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</si>
  <si>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</si>
  <si>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</si>
  <si>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</si>
  <si>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</si>
  <si>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</si>
  <si>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</si>
  <si>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</si>
  <si>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</si>
  <si>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</si>
  <si>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</si>
  <si>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</si>
  <si>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</si>
  <si>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</si>
  <si>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</si>
  <si>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</si>
  <si>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</si>
  <si>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</si>
  <si>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</si>
  <si>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</si>
  <si>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</si>
  <si>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</si>
  <si>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</si>
  <si>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</si>
  <si>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</si>
  <si>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</si>
  <si>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</si>
  <si>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</si>
  <si>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</si>
  <si>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</si>
  <si>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</si>
  <si>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</si>
  <si>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</si>
  <si>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</si>
  <si>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</si>
  <si>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</si>
  <si>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</si>
  <si>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</si>
  <si>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</si>
  <si>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</si>
  <si>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</si>
  <si>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</si>
  <si>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</si>
  <si>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</si>
  <si>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</si>
  <si>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</si>
  <si>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</si>
  <si>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</si>
  <si>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</si>
  <si>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</si>
  <si>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</si>
  <si>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</si>
  <si>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</si>
  <si>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</si>
  <si>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</si>
  <si>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</si>
  <si>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</si>
  <si>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</si>
  <si>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</si>
  <si>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</si>
  <si>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</si>
  <si>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</si>
  <si>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</si>
  <si>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</si>
  <si>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</si>
  <si>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</si>
  <si>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</si>
  <si>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</si>
  <si>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</si>
  <si>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</si>
  <si>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</si>
  <si>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</si>
  <si>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</si>
  <si>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</si>
  <si>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</si>
  <si>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</si>
  <si>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</si>
  <si>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</si>
  <si>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</si>
  <si>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</si>
  <si>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</si>
  <si>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</si>
  <si>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</si>
  <si>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</si>
  <si>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</si>
  <si>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</si>
  <si>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</si>
  <si>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</si>
  <si>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</si>
  <si>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</si>
  <si>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</si>
  <si>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</si>
  <si>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</si>
  <si>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</si>
  <si>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</si>
  <si>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</si>
  <si>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</si>
  <si>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</si>
  <si>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</si>
  <si>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</si>
  <si>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</si>
  <si>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</si>
  <si>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</si>
  <si>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</si>
  <si>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</si>
  <si>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</si>
  <si>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</si>
  <si>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</si>
  <si>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</si>
  <si>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</si>
  <si>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</si>
  <si>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</si>
  <si>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</si>
  <si>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</si>
  <si>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</si>
  <si>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</si>
  <si>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</si>
  <si>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</si>
  <si>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</si>
  <si>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</si>
  <si>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</si>
  <si>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</si>
  <si>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</si>
  <si>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</si>
  <si>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</si>
  <si>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</si>
  <si>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</si>
  <si>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</si>
  <si>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</si>
  <si>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</si>
  <si>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</si>
  <si>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</si>
  <si>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</si>
  <si>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</si>
  <si>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</si>
  <si>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</si>
  <si>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</si>
  <si>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</si>
  <si>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</si>
  <si>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</si>
  <si>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</si>
  <si>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</si>
  <si>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</si>
  <si>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</si>
  <si>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</si>
  <si>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</si>
  <si>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</si>
  <si>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</si>
  <si>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</si>
  <si>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</si>
  <si>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</si>
  <si>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</si>
  <si>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</si>
  <si>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</si>
  <si>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</si>
  <si>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</si>
  <si>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</si>
  <si>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</si>
  <si>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</si>
  <si>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</si>
  <si>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</si>
  <si>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</si>
  <si>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</si>
  <si>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</si>
  <si>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</si>
  <si>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</si>
  <si>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</si>
  <si>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</si>
  <si>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</si>
  <si>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</si>
  <si>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</si>
  <si>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</si>
  <si>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</si>
  <si>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</si>
  <si>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</si>
  <si>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</si>
  <si>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</si>
  <si>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</si>
  <si>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</si>
  <si>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</si>
  <si>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</si>
  <si>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</si>
  <si>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</si>
  <si>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</si>
  <si>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</si>
  <si>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</si>
  <si>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</si>
  <si>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</si>
  <si>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</si>
  <si>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</si>
  <si>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</si>
  <si>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</si>
  <si>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</si>
  <si>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</si>
  <si>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</si>
  <si>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</si>
  <si>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</si>
  <si>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</si>
  <si>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</si>
  <si>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</si>
  <si>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</si>
  <si>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</si>
  <si>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</si>
  <si>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</si>
  <si>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</si>
  <si>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</si>
  <si>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</si>
  <si>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</si>
  <si>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</si>
  <si>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</si>
  <si>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</si>
  <si>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</si>
  <si>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</si>
  <si>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</si>
  <si>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</si>
  <si>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</si>
  <si>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</si>
  <si>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</si>
  <si>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</si>
  <si>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</si>
  <si>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</si>
  <si>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</si>
  <si>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</si>
  <si>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</si>
  <si>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</si>
  <si>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</si>
  <si>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</si>
  <si>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</si>
  <si>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</si>
  <si>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</si>
  <si>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</si>
  <si>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</si>
  <si>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</si>
  <si>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</si>
  <si>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</si>
  <si>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</si>
  <si>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</si>
  <si>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</si>
  <si>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</si>
  <si>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</si>
  <si>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</si>
  <si>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</si>
  <si>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</si>
  <si>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</si>
  <si>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</si>
  <si>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</si>
  <si>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</si>
  <si>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</si>
  <si>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</si>
  <si>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</si>
  <si>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</si>
  <si>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</si>
  <si>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</si>
  <si>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</si>
  <si>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</si>
  <si>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</si>
  <si>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</si>
  <si>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</si>
  <si>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</si>
  <si>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</si>
  <si>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</si>
  <si>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</si>
  <si>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</si>
  <si>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</si>
  <si>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</si>
  <si>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</si>
  <si>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</si>
  <si>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</si>
  <si>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</si>
  <si>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</si>
  <si>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</si>
  <si>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</si>
  <si>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</si>
  <si>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</si>
  <si>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</si>
  <si>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</si>
  <si>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</si>
  <si>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</si>
  <si>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</si>
  <si>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</si>
  <si>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</si>
  <si>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</si>
  <si>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</si>
  <si>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</si>
  <si>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</si>
  <si>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</si>
  <si>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</si>
  <si>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</si>
  <si>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</si>
  <si>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</si>
  <si>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</si>
  <si>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</si>
  <si>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</si>
  <si>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</si>
  <si>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</si>
  <si>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</si>
  <si>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</si>
  <si>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</si>
  <si>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</si>
  <si>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</si>
  <si>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</si>
  <si>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</si>
  <si>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</si>
  <si>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</si>
  <si>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</si>
  <si>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</si>
  <si>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</si>
  <si>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</si>
  <si>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</si>
  <si>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</si>
  <si>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</si>
  <si>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</si>
  <si>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</si>
  <si>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</si>
  <si>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</si>
  <si>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</si>
  <si>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</si>
  <si>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</si>
  <si>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</si>
  <si>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</si>
  <si>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</si>
  <si>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</si>
  <si>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</si>
  <si>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</si>
  <si>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</si>
  <si>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</si>
  <si>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</si>
  <si>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</si>
  <si>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</si>
  <si>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</si>
  <si>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</si>
  <si>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</si>
  <si>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</si>
  <si>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</si>
  <si>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</si>
  <si>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</si>
  <si>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</si>
  <si>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</si>
  <si>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</si>
  <si>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</si>
  <si>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</si>
  <si>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</si>
  <si>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</si>
  <si>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</si>
  <si>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</si>
  <si>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</si>
  <si>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</si>
  <si>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</si>
  <si>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</si>
  <si>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</si>
  <si>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</si>
  <si>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</si>
  <si>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</si>
  <si>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</si>
  <si>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</si>
  <si>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</si>
  <si>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</si>
  <si>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</si>
  <si>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</si>
  <si>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</si>
  <si>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</si>
  <si>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</si>
  <si>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</si>
  <si>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</si>
  <si>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</si>
  <si>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</si>
  <si>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</si>
  <si>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</si>
  <si>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</si>
  <si>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</si>
  <si>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</si>
  <si>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</si>
  <si>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</si>
  <si>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</si>
  <si>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</si>
  <si>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</si>
  <si>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</si>
  <si>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</si>
  <si>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</si>
  <si>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</si>
  <si>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</si>
  <si>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</si>
  <si>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</si>
  <si>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</si>
  <si>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</si>
  <si>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</si>
  <si>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</si>
  <si>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</si>
  <si>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</si>
  <si>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</si>
  <si>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</si>
  <si>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</si>
  <si>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</si>
  <si>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</si>
  <si>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</si>
  <si>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</si>
  <si>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</si>
  <si>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</si>
  <si>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</si>
  <si>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</si>
  <si>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</si>
  <si>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</si>
  <si>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</si>
  <si>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</si>
  <si>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</si>
  <si>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</si>
  <si>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</si>
  <si>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</si>
  <si>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</si>
  <si>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</si>
  <si>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</si>
  <si>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</si>
  <si>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</si>
  <si>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</si>
  <si>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</si>
  <si>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</si>
  <si>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</si>
  <si>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</si>
  <si>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</si>
  <si>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</si>
  <si>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</si>
  <si>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</si>
  <si>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</si>
  <si>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</si>
  <si>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</si>
  <si>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</si>
  <si>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</si>
  <si>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</si>
  <si>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</si>
  <si>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</si>
  <si>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</si>
  <si>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</si>
  <si>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</si>
  <si>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</si>
  <si>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</si>
  <si>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</si>
  <si>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</si>
  <si>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</si>
  <si>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</si>
  <si>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</si>
  <si>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</si>
  <si>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</si>
  <si>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</si>
  <si>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</si>
  <si>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</si>
  <si>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</si>
  <si>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</si>
  <si>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</si>
  <si>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</si>
  <si>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</si>
  <si>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</si>
  <si>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</si>
  <si>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</si>
  <si>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</si>
  <si>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</si>
  <si>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</si>
  <si>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</si>
  <si>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</si>
  <si>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</si>
  <si>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</si>
  <si>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</si>
  <si>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</si>
  <si>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</si>
  <si>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</si>
  <si>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</si>
  <si>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</si>
  <si>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</si>
  <si>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</si>
  <si>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</si>
  <si>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</si>
  <si>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</si>
  <si>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</si>
  <si>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</si>
  <si>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</si>
  <si>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</si>
  <si>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</si>
  <si>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</si>
  <si>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</si>
  <si>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</si>
  <si>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</si>
  <si>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</si>
  <si>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</si>
  <si>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</si>
  <si>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</si>
  <si>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</si>
  <si>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</si>
  <si>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</si>
  <si>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</si>
  <si>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</si>
  <si>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</si>
  <si>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</si>
  <si>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</si>
  <si>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</si>
  <si>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</si>
  <si>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</si>
  <si>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</si>
  <si>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</si>
  <si>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</si>
  <si>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</si>
  <si>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</si>
  <si>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</si>
  <si>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</si>
  <si>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</si>
  <si>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</si>
  <si>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</si>
  <si>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</si>
  <si>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</si>
  <si>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</si>
  <si>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</si>
  <si>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</si>
  <si>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</si>
  <si>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</si>
  <si>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</si>
  <si>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</si>
  <si>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</si>
  <si>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</si>
  <si>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</si>
  <si>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</si>
  <si>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</si>
  <si>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</si>
  <si>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</si>
  <si>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</si>
  <si>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</si>
  <si>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</si>
  <si>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</si>
  <si>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</si>
  <si>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</si>
  <si>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</si>
  <si>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</si>
  <si>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</si>
  <si>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</si>
  <si>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</si>
  <si>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</si>
  <si>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</si>
  <si>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</si>
  <si>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</si>
  <si>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</si>
  <si>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</si>
  <si>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</si>
  <si>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</si>
  <si>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</si>
  <si>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</si>
  <si>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</si>
  <si>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</si>
  <si>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</si>
  <si>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</si>
  <si>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</si>
  <si>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</si>
  <si>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</si>
  <si>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</si>
  <si>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</si>
  <si>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</si>
  <si>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</si>
  <si>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</si>
  <si>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</si>
  <si>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</si>
  <si>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</si>
  <si>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</si>
  <si>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</si>
  <si>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</si>
  <si>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</si>
  <si>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</si>
  <si>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</si>
  <si>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</si>
  <si>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</si>
  <si>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</si>
  <si>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</si>
  <si>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</si>
  <si>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</si>
  <si>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</si>
  <si>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</si>
  <si>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</si>
  <si>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</si>
  <si>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</si>
  <si>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</si>
  <si>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</si>
  <si>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</si>
  <si>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</si>
  <si>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</si>
  <si>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</si>
  <si>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</si>
  <si>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</si>
  <si>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</si>
  <si>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</si>
  <si>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</si>
  <si>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</si>
  <si>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</si>
  <si>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</si>
  <si>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</si>
  <si>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</si>
  <si>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</si>
  <si>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</si>
  <si>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</si>
  <si>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</si>
  <si>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</si>
  <si>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</si>
  <si>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</si>
  <si>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</si>
  <si>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</si>
  <si>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</si>
  <si>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</si>
  <si>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</si>
  <si>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</si>
  <si>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</si>
  <si>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</si>
  <si>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</si>
  <si>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</si>
  <si>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</si>
  <si>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</si>
  <si>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</si>
  <si>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</si>
  <si>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</si>
  <si>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</si>
  <si>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</si>
  <si>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</si>
  <si>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</si>
  <si>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</si>
  <si>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</si>
  <si>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</si>
  <si>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</si>
  <si>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</si>
  <si>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</si>
  <si>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</si>
  <si>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</si>
  <si>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</si>
  <si>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</si>
  <si>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</si>
  <si>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</si>
  <si>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</si>
  <si>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</si>
  <si>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</si>
  <si>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</si>
  <si>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</si>
  <si>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</si>
  <si>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</si>
  <si>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</si>
  <si>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</si>
  <si>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</si>
  <si>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</si>
  <si>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</si>
  <si>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</si>
  <si>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</si>
  <si>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</si>
  <si>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</si>
  <si>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</si>
  <si>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</si>
  <si>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</si>
  <si>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</si>
  <si>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</si>
  <si>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</si>
  <si>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</si>
  <si>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</si>
  <si>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</si>
  <si>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</si>
  <si>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</si>
  <si>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</si>
  <si>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</si>
  <si>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</si>
  <si>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</si>
  <si>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</si>
  <si>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</si>
  <si>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</si>
  <si>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</si>
  <si>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</si>
  <si>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</si>
  <si>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</si>
  <si>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</si>
  <si>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</si>
  <si>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</si>
  <si>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</si>
  <si>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</si>
  <si>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</si>
  <si>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</si>
  <si>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</si>
  <si>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</si>
  <si>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</si>
  <si>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</si>
  <si>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</si>
  <si>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</si>
  <si>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</si>
  <si>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</si>
  <si>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</si>
  <si>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</si>
  <si>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</si>
  <si>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</si>
  <si>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</si>
  <si>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</si>
  <si>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</si>
  <si>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</si>
  <si>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</si>
  <si>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</si>
  <si>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</si>
  <si>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</si>
  <si>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</si>
  <si>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</si>
  <si>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</si>
  <si>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</si>
  <si>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</si>
  <si>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</si>
  <si>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</si>
  <si>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</si>
  <si>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</si>
  <si>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</si>
  <si>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</si>
  <si>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</si>
  <si>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</si>
  <si>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</si>
  <si>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</si>
  <si>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</si>
  <si>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</si>
  <si>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</si>
  <si>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</si>
  <si>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</si>
  <si>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</si>
  <si>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</si>
  <si>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</si>
  <si>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</si>
  <si>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</si>
  <si>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</si>
  <si>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</si>
  <si>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</si>
  <si>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</si>
  <si>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</si>
  <si>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</si>
  <si>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</si>
  <si>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</si>
  <si>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</si>
  <si>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</si>
  <si>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</si>
  <si>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</si>
  <si>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</si>
  <si>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</si>
  <si>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</si>
  <si>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</si>
  <si>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</si>
  <si>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</si>
  <si>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</si>
  <si>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</si>
  <si>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</si>
  <si>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</si>
  <si>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</si>
  <si>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</si>
  <si>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</si>
  <si>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</si>
  <si>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</si>
  <si>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</si>
  <si>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</si>
  <si>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</si>
  <si>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</si>
  <si>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</si>
  <si>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</si>
  <si>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</si>
  <si>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</si>
  <si>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</si>
  <si>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</si>
  <si>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</si>
  <si>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</si>
  <si>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</si>
  <si>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</si>
  <si>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</si>
  <si>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</si>
  <si>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</si>
  <si>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</si>
  <si>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</si>
  <si>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</si>
  <si>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</si>
  <si>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</si>
  <si>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</si>
  <si>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</si>
  <si>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</si>
  <si>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</si>
  <si>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</si>
  <si>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</si>
  <si>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</si>
  <si>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</si>
  <si>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</si>
  <si>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</si>
  <si>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</si>
  <si>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</si>
  <si>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</si>
  <si>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</si>
  <si>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</si>
  <si>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</si>
  <si>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</si>
  <si>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</si>
  <si>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</si>
  <si>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</si>
  <si>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</si>
  <si>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</si>
  <si>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</si>
  <si>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</si>
  <si>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</si>
  <si>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</si>
  <si>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</si>
  <si>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</si>
  <si>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</si>
  <si>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</si>
  <si>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</si>
  <si>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</si>
  <si>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</si>
  <si>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</si>
  <si>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</si>
  <si>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</si>
  <si>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</si>
  <si>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</si>
  <si>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</si>
  <si>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</si>
  <si>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</si>
  <si>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</si>
  <si>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</si>
  <si>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</si>
  <si>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</si>
  <si>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</si>
  <si>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</si>
  <si>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</si>
  <si>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</si>
  <si>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</si>
  <si>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</si>
  <si>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</si>
  <si>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</si>
  <si>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</si>
  <si>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</si>
  <si>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</si>
  <si>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</si>
  <si>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</si>
  <si>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</si>
  <si>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</si>
  <si>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</si>
  <si>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</si>
  <si>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</si>
  <si>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</si>
  <si>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</si>
  <si>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</si>
  <si>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</si>
  <si>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</si>
  <si>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</si>
  <si>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</si>
  <si>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</si>
  <si>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</si>
  <si>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</si>
  <si>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</si>
  <si>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</si>
  <si>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</si>
  <si>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</si>
  <si>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</si>
  <si>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</si>
  <si>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</si>
  <si>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</si>
  <si>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</si>
  <si>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</si>
  <si>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</si>
  <si>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</si>
  <si>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</si>
  <si>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</si>
  <si>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</si>
  <si>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</si>
  <si>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</si>
  <si>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</si>
  <si>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</si>
  <si>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</si>
  <si>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</si>
  <si>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</si>
  <si>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</si>
  <si>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</si>
  <si>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</si>
  <si>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</si>
  <si>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</si>
  <si>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</si>
  <si>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</si>
  <si>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</si>
  <si>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</si>
  <si>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</si>
  <si>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</si>
  <si>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</si>
  <si>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</si>
  <si>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</si>
  <si>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</si>
  <si>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</si>
  <si>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</si>
  <si>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</si>
  <si>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</si>
  <si>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</si>
  <si>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</si>
  <si>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</si>
  <si>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</si>
  <si>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</si>
  <si>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</si>
  <si>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</si>
  <si>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</si>
  <si>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</si>
  <si>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</si>
  <si>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</si>
  <si>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</si>
  <si>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</si>
  <si>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</si>
  <si>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</si>
  <si>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</si>
  <si>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</si>
  <si>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</si>
  <si>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</si>
  <si>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</si>
  <si>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</si>
  <si>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</si>
  <si>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</si>
  <si>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</si>
  <si>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</si>
  <si>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</si>
  <si>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</si>
  <si>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</si>
  <si>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</si>
  <si>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</si>
  <si>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</si>
  <si>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</si>
  <si>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</si>
  <si>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</si>
  <si>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</si>
  <si>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</si>
  <si>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</si>
  <si>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</si>
  <si>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</si>
  <si>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</si>
  <si>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</si>
  <si>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</si>
  <si>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</si>
  <si>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</si>
  <si>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</si>
  <si>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</si>
  <si>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</si>
  <si>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</si>
  <si>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</si>
  <si>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</si>
  <si>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</si>
  <si>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</si>
  <si>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</si>
  <si>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</si>
  <si>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</si>
  <si>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</si>
  <si>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</si>
  <si>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</si>
  <si>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</si>
  <si>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</si>
  <si>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</si>
  <si>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</si>
  <si>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</si>
  <si>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</si>
  <si>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</si>
  <si>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</si>
  <si>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</si>
  <si>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</si>
  <si>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</si>
  <si>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</si>
  <si>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</si>
  <si>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</si>
  <si>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</si>
  <si>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</si>
  <si>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</si>
  <si>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</si>
  <si>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</si>
  <si>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</si>
  <si>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</si>
  <si>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</si>
  <si>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</si>
  <si>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</si>
  <si>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</si>
  <si>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</si>
  <si>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</si>
  <si>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</si>
  <si>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</si>
  <si>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</si>
  <si>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</si>
  <si>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</si>
  <si>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</si>
  <si>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</si>
  <si>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</si>
  <si>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</si>
  <si>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</si>
  <si>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</si>
  <si>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</si>
  <si>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</si>
  <si>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</si>
  <si>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</si>
  <si>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</si>
  <si>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</si>
  <si>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</si>
  <si>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</si>
  <si>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</si>
  <si>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</si>
  <si>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</si>
  <si>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</si>
  <si>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</si>
  <si>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</si>
  <si>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</si>
  <si>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</si>
  <si>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</si>
  <si>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</si>
  <si>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</si>
  <si>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</si>
  <si>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</si>
  <si>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</si>
  <si>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</si>
  <si>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</si>
  <si>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</si>
  <si>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</si>
  <si>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</si>
  <si>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</si>
  <si>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</si>
  <si>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</si>
  <si>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</si>
  <si>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</si>
  <si>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</si>
  <si>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</si>
  <si>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</si>
  <si>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</si>
  <si>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</si>
  <si>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</si>
  <si>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</si>
  <si>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</si>
  <si>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</si>
  <si>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</si>
  <si>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</si>
  <si>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</si>
  <si>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</si>
  <si>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</si>
  <si>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</si>
  <si>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</si>
  <si>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</si>
  <si>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</si>
  <si>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</si>
  <si>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</si>
  <si>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</si>
  <si>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</si>
  <si>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</si>
  <si>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</si>
  <si>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</si>
  <si>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</si>
  <si>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</si>
  <si>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</si>
  <si>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</si>
  <si>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</si>
  <si>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</si>
  <si>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</si>
  <si>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</si>
  <si>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</si>
  <si>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</si>
  <si>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</si>
  <si>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</si>
  <si>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</si>
  <si>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</si>
  <si>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</si>
  <si>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</si>
  <si>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</si>
  <si>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</si>
  <si>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</si>
  <si>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</si>
  <si>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</si>
  <si>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</si>
  <si>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</si>
  <si>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</si>
  <si>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</si>
  <si>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</si>
  <si>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</si>
  <si>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</si>
  <si>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</si>
  <si>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</si>
  <si>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</si>
  <si>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</si>
  <si>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</si>
  <si>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</si>
  <si>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</si>
  <si>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</si>
  <si>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</si>
  <si>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</si>
  <si>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</si>
  <si>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</si>
  <si>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</si>
  <si>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</si>
  <si>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</si>
  <si>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</si>
  <si>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</si>
  <si>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</si>
  <si>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</si>
  <si>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</si>
  <si>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</si>
  <si>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</si>
  <si>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</si>
  <si>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</si>
  <si>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</si>
  <si>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</si>
  <si>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</si>
  <si>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</si>
  <si>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</si>
  <si>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</si>
  <si>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</si>
  <si>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</si>
  <si>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</si>
  <si>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</si>
  <si>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</si>
  <si>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</si>
  <si>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</si>
  <si>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</si>
  <si>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</si>
  <si>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</si>
  <si>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</si>
  <si>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</si>
  <si>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</si>
  <si>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</si>
  <si>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</si>
  <si>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</si>
  <si>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</si>
  <si>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</si>
  <si>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</si>
  <si>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</si>
  <si>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</si>
  <si>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</si>
  <si>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</si>
  <si>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</si>
  <si>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</si>
  <si>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</si>
  <si>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</si>
  <si>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</si>
  <si>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</si>
  <si>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</si>
  <si>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</si>
  <si>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</si>
  <si>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</si>
  <si>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</si>
  <si>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</si>
  <si>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</si>
  <si>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</si>
  <si>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</si>
  <si>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</si>
  <si>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</si>
  <si>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</si>
  <si>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</si>
  <si>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</si>
  <si>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</si>
  <si>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</si>
  <si>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</si>
  <si>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</si>
  <si>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</si>
  <si>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</si>
  <si>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</si>
  <si>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</si>
  <si>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</si>
  <si>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</si>
  <si>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</si>
  <si>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</si>
  <si>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</si>
  <si>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</si>
  <si>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</si>
  <si>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</si>
  <si>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</si>
  <si>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</si>
  <si>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</si>
  <si>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</si>
  <si>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</si>
  <si>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</si>
  <si>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</si>
  <si>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</si>
  <si>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</si>
  <si>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</si>
  <si>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</si>
  <si>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</si>
  <si>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</si>
  <si>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</si>
  <si>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</si>
  <si>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</si>
  <si>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</si>
  <si>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</si>
  <si>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</si>
  <si>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</si>
  <si>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</si>
  <si>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</si>
  <si>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</si>
  <si>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</si>
  <si>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</si>
  <si>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</si>
  <si>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</si>
  <si>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</si>
  <si>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</si>
  <si>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</si>
  <si>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</si>
  <si>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</si>
  <si>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</si>
  <si>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</si>
  <si>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</si>
  <si>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</si>
  <si>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</si>
  <si>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</si>
  <si>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</si>
  <si>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</si>
  <si>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</si>
  <si>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</si>
  <si>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</si>
  <si>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</si>
  <si>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</si>
  <si>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</si>
  <si>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</si>
  <si>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</si>
  <si>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</si>
  <si>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</si>
  <si>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</si>
  <si>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</si>
  <si>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</si>
  <si>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</si>
  <si>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</si>
  <si>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</si>
  <si>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</si>
  <si>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</si>
  <si>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</si>
  <si>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</si>
  <si>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</si>
  <si>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</si>
  <si>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</si>
  <si>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</si>
  <si>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</si>
  <si>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</si>
  <si>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</si>
  <si>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</si>
  <si>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</si>
  <si>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</si>
  <si>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</si>
  <si>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</si>
  <si>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</si>
  <si>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</si>
  <si>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</si>
  <si>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</si>
  <si>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</si>
  <si>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</si>
  <si>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</si>
  <si>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</si>
  <si>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</si>
  <si>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</si>
  <si>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</si>
  <si>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</si>
  <si>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</si>
  <si>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</si>
  <si>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</si>
  <si>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</si>
  <si>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</si>
  <si>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</si>
  <si>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</si>
  <si>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</si>
  <si>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</si>
  <si>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</si>
  <si>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</si>
  <si>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</si>
  <si>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</si>
  <si>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</si>
  <si>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</si>
  <si>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</si>
  <si>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</si>
  <si>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</si>
  <si>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</si>
  <si>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</si>
  <si>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</si>
  <si>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</si>
  <si>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</si>
  <si>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</si>
  <si>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</si>
  <si>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</si>
  <si>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</si>
  <si>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</si>
  <si>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</si>
  <si>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</si>
  <si>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</si>
  <si>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</si>
  <si>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</si>
  <si>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</si>
  <si>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</si>
  <si>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</si>
  <si>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</si>
  <si>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</si>
  <si>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</si>
  <si>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</si>
  <si>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</si>
  <si>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</si>
  <si>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</si>
  <si>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</si>
  <si>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</si>
  <si>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</si>
  <si>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</si>
  <si>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</si>
  <si>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</si>
  <si>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</si>
  <si>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</si>
  <si>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</si>
  <si>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</si>
  <si>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</si>
  <si>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</si>
  <si>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</si>
  <si>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</si>
  <si>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</si>
  <si>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</si>
  <si>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</si>
  <si>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</si>
  <si>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</si>
  <si>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</si>
  <si>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</si>
  <si>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</si>
  <si>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</si>
  <si>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</si>
  <si>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</si>
  <si>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</si>
  <si>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</si>
  <si>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</si>
  <si>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</si>
  <si>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</si>
  <si>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</si>
  <si>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</si>
  <si>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</si>
  <si>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</si>
  <si>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</si>
  <si>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</si>
  <si>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</si>
  <si>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</si>
  <si>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</si>
  <si>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</si>
  <si>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</si>
  <si>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</si>
  <si>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</si>
  <si>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</si>
  <si>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</si>
  <si>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</si>
  <si>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</si>
  <si>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</si>
  <si>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</si>
  <si>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</si>
  <si>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</si>
  <si>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</si>
  <si>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</si>
  <si>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</si>
  <si>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</si>
  <si>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</si>
  <si>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</si>
  <si>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</si>
  <si>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</si>
  <si>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</si>
  <si>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</si>
  <si>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</si>
  <si>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</si>
  <si>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</si>
  <si>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</si>
  <si>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</si>
  <si>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</si>
  <si>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</si>
  <si>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</si>
  <si>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</si>
  <si>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</si>
  <si>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</si>
  <si>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</si>
  <si>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</si>
  <si>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</si>
  <si>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</si>
  <si>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</si>
  <si>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</si>
  <si>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</si>
  <si>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</si>
  <si>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</si>
  <si>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</si>
  <si>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</si>
  <si>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</si>
  <si>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</si>
  <si>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</si>
  <si>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</si>
  <si>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</si>
  <si>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</si>
  <si>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</si>
  <si>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</si>
  <si>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</si>
  <si>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</si>
  <si>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</si>
  <si>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</si>
  <si>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</si>
  <si>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</si>
  <si>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</si>
  <si>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</si>
  <si>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</si>
  <si>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</si>
  <si>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</si>
  <si>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</si>
  <si>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</si>
  <si>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</si>
  <si>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</si>
  <si>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</si>
  <si>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</si>
  <si>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</si>
  <si>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</si>
  <si>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</si>
  <si>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</si>
  <si>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</si>
  <si>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</si>
  <si>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</si>
  <si>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</si>
  <si>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</si>
  <si>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</si>
  <si>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</si>
  <si>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</si>
  <si>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</si>
  <si>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</si>
  <si>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</si>
  <si>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</si>
  <si>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</si>
  <si>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</si>
  <si>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</si>
  <si>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</si>
  <si>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</si>
  <si>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</si>
  <si>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</si>
  <si>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</si>
  <si>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</si>
  <si>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</si>
  <si>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</si>
  <si>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</si>
  <si>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</si>
  <si>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</si>
  <si>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</si>
  <si>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</si>
  <si>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</si>
  <si>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</si>
  <si>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</si>
  <si>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</si>
  <si>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</si>
  <si>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</si>
  <si>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</si>
  <si>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</si>
  <si>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</si>
  <si>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</si>
  <si>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</si>
  <si>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</si>
  <si>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</si>
  <si>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</si>
  <si>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</si>
  <si>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</si>
  <si>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</si>
  <si>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</si>
  <si>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</si>
  <si>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</si>
  <si>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</si>
  <si>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</si>
  <si>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</si>
  <si>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</si>
  <si>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</si>
  <si>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</si>
  <si>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</si>
  <si>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</si>
  <si>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</si>
  <si>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</si>
  <si>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</si>
  <si>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</si>
  <si>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</si>
  <si>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</si>
  <si>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</si>
  <si>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</si>
  <si>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</si>
  <si>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</si>
  <si>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</si>
  <si>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</si>
  <si>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</si>
  <si>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</si>
  <si>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</si>
  <si>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</si>
  <si>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</si>
  <si>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</si>
  <si>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</si>
  <si>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</si>
  <si>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</si>
  <si>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</si>
  <si>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</si>
  <si>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</si>
  <si>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</si>
  <si>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</si>
  <si>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</si>
  <si>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</si>
  <si>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</si>
  <si>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</si>
  <si>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</si>
  <si>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</si>
  <si>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</si>
  <si>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</si>
  <si>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</si>
  <si>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</si>
  <si>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</si>
  <si>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</si>
  <si>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</si>
  <si>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</si>
  <si>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</si>
  <si>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</si>
  <si>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</si>
  <si>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</si>
  <si>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</si>
  <si>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</si>
  <si>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</si>
  <si>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</si>
  <si>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</si>
  <si>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</si>
  <si>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</si>
  <si>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</si>
  <si>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</si>
  <si>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</si>
  <si>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</si>
  <si>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</si>
  <si>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</si>
  <si>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</si>
  <si>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</si>
  <si>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</si>
  <si>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</si>
  <si>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</si>
  <si>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</si>
  <si>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</si>
  <si>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</si>
  <si>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</si>
  <si>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</si>
  <si>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</si>
  <si>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</si>
  <si>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</si>
  <si>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</si>
  <si>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</si>
  <si>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</si>
  <si>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</si>
  <si>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</si>
  <si>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</si>
  <si>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</si>
  <si>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</si>
  <si>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</si>
  <si>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</si>
  <si>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</si>
  <si>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</si>
  <si>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</si>
  <si>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</si>
  <si>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</si>
  <si>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</si>
  <si>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</si>
  <si>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</si>
  <si>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</si>
  <si>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</si>
  <si>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</si>
  <si>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</si>
  <si>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</si>
  <si>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</si>
  <si>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</si>
  <si>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</si>
  <si>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</si>
  <si>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</si>
  <si>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</si>
  <si>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</si>
  <si>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</si>
  <si>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</si>
  <si>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</si>
  <si>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</si>
  <si>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</si>
  <si>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</si>
  <si>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</si>
  <si>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</si>
  <si>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</si>
  <si>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</si>
  <si>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</si>
  <si>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</si>
  <si>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</si>
  <si>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</si>
  <si>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</si>
  <si>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</si>
  <si>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</si>
  <si>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</si>
  <si>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</si>
  <si>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</si>
  <si>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</si>
  <si>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</si>
  <si>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</si>
  <si>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</si>
  <si>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</si>
  <si>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</si>
  <si>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</si>
  <si>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</si>
  <si>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</si>
  <si>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</si>
  <si>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</si>
  <si>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</si>
  <si>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</si>
  <si>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</si>
  <si>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</si>
  <si>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</si>
  <si>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</si>
  <si>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</si>
  <si>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</si>
  <si>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</si>
  <si>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</si>
  <si>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</si>
  <si>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</si>
  <si>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</si>
  <si>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</si>
  <si>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</si>
  <si>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</si>
  <si>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</si>
  <si>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</si>
  <si>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</si>
  <si>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</si>
  <si>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</si>
  <si>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</si>
  <si>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</si>
  <si>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</si>
  <si>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</si>
  <si>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</si>
  <si>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</si>
  <si>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</si>
  <si>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</si>
  <si>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</si>
  <si>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</si>
  <si>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</si>
  <si>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</si>
  <si>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</si>
  <si>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</si>
  <si>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</si>
  <si>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</si>
  <si>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</si>
  <si>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</si>
  <si>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</si>
  <si>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</si>
  <si>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</si>
  <si>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</si>
  <si>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</si>
  <si>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</si>
  <si>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</si>
  <si>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</si>
  <si>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</si>
  <si>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</si>
  <si>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</si>
  <si>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</si>
  <si>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</si>
  <si>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</si>
  <si>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</si>
  <si>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</si>
  <si>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</si>
  <si>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</si>
  <si>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</si>
  <si>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</si>
  <si>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</si>
  <si>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</si>
  <si>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</si>
  <si>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</si>
  <si>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</si>
  <si>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</si>
  <si>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</si>
  <si>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</si>
  <si>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</si>
  <si>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</si>
  <si>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</si>
  <si>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</si>
  <si>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</si>
  <si>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</si>
  <si>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</si>
  <si>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</si>
  <si>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</si>
  <si>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</si>
  <si>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</si>
  <si>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</si>
  <si>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</si>
  <si>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</si>
  <si>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</si>
  <si>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</si>
  <si>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</si>
  <si>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</si>
  <si>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</si>
  <si>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</si>
  <si>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</si>
  <si>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</si>
  <si>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</si>
  <si>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</si>
  <si>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</si>
  <si>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</si>
  <si>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</si>
  <si>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</si>
  <si>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</si>
  <si>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</si>
  <si>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</si>
  <si>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</si>
  <si>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</si>
  <si>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</si>
  <si>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</si>
  <si>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</si>
  <si>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</si>
  <si>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</si>
  <si>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</si>
  <si>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</si>
  <si>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</si>
  <si>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</si>
  <si>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</si>
  <si>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</si>
  <si>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</si>
  <si>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</si>
  <si>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</si>
  <si>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</si>
  <si>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</si>
  <si>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</si>
  <si>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</si>
  <si>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</si>
  <si>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</si>
  <si>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</si>
  <si>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</si>
  <si>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</si>
  <si>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</si>
  <si>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</si>
  <si>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</si>
  <si>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</si>
  <si>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</si>
  <si>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</si>
  <si>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</si>
  <si>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</si>
  <si>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</si>
  <si>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</si>
  <si>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</si>
  <si>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</si>
  <si>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</si>
  <si>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</si>
  <si>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</si>
  <si>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</si>
  <si>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</si>
  <si>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</si>
  <si>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</si>
  <si>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</si>
  <si>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</si>
  <si>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</si>
  <si>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</si>
  <si>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</si>
  <si>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</si>
  <si>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</si>
  <si>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</si>
  <si>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</si>
  <si>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</si>
  <si>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</si>
  <si>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</si>
  <si>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</si>
  <si>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</si>
  <si>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</si>
  <si>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</si>
  <si>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</si>
  <si>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</si>
  <si>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</si>
  <si>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</si>
  <si>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</si>
  <si>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</si>
  <si>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</si>
  <si>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</si>
  <si>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</si>
  <si>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</si>
  <si>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</si>
  <si>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</si>
  <si>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</si>
  <si>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</si>
  <si>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</si>
  <si>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</si>
  <si>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</si>
  <si>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</si>
  <si>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</si>
  <si>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</si>
  <si>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</si>
  <si>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</si>
  <si>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</si>
  <si>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</si>
  <si>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</si>
  <si>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</si>
  <si>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</si>
  <si>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</si>
  <si>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</si>
  <si>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</si>
  <si>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</si>
  <si>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</si>
  <si>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</si>
  <si>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</si>
  <si>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</si>
  <si>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</si>
  <si>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</si>
  <si>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</si>
  <si>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</si>
  <si>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</si>
  <si>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</si>
  <si>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</si>
  <si>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</si>
  <si>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</si>
  <si>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</si>
  <si>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</si>
  <si>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</si>
  <si>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</si>
  <si>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</si>
  <si>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</si>
  <si>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</si>
  <si>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</si>
  <si>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</si>
  <si>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</si>
  <si>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</si>
  <si>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</si>
  <si>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</si>
  <si>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</si>
  <si>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</si>
  <si>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</si>
  <si>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</si>
  <si>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</si>
  <si>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</si>
  <si>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</si>
  <si>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</si>
  <si>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</si>
  <si>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</si>
  <si>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</si>
  <si>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</si>
  <si>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</si>
  <si>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</si>
  <si>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</si>
  <si>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</si>
  <si>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</si>
  <si>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</si>
  <si>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</si>
  <si>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</si>
  <si>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</si>
  <si>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</si>
  <si>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</si>
  <si>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</si>
  <si>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</si>
  <si>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</si>
  <si>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</si>
  <si>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</si>
  <si>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</si>
  <si>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</si>
  <si>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</si>
  <si>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</si>
  <si>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</si>
  <si>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</si>
  <si>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</si>
  <si>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</si>
  <si>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</si>
  <si>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</si>
  <si>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</si>
  <si>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</si>
  <si>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</si>
  <si>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</si>
  <si>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</si>
  <si>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</si>
  <si>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</si>
  <si>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</si>
  <si>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</si>
  <si>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</si>
  <si>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</si>
  <si>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</si>
  <si>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</si>
  <si>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</si>
  <si>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</si>
  <si>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</si>
  <si>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</si>
  <si>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</si>
  <si>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</si>
  <si>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</si>
  <si>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</si>
  <si>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</si>
  <si>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</si>
  <si>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</si>
  <si>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</si>
  <si>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</si>
  <si>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</si>
  <si>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</si>
  <si>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</si>
  <si>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</si>
  <si>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</si>
  <si>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</si>
  <si>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</si>
  <si>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</si>
  <si>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</si>
  <si>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</si>
  <si>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</si>
  <si>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</si>
  <si>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</si>
  <si>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</si>
  <si>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</si>
  <si>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</si>
  <si>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</si>
  <si>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</si>
  <si>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</si>
  <si>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</si>
  <si>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</si>
  <si>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</si>
  <si>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</si>
  <si>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</si>
  <si>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</si>
  <si>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</si>
  <si>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</si>
  <si>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</si>
  <si>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</si>
  <si>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</si>
  <si>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</si>
  <si>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</si>
  <si>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</si>
  <si>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</si>
  <si>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</si>
  <si>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</si>
  <si>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</si>
  <si>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</si>
  <si>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</si>
  <si>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</si>
  <si>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</si>
  <si>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</si>
  <si>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</si>
  <si>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</si>
  <si>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</si>
  <si>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</si>
  <si>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</si>
  <si>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</si>
  <si>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</si>
  <si>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</si>
  <si>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</si>
  <si>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</si>
  <si>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</si>
  <si>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</si>
  <si>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</si>
  <si>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</si>
  <si>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</si>
  <si>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</si>
  <si>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</si>
  <si>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</si>
  <si>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</si>
  <si>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</si>
  <si>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</si>
  <si>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</si>
  <si>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</si>
  <si>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</si>
  <si>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</si>
  <si>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</si>
  <si>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</si>
  <si>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</si>
  <si>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</si>
  <si>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</si>
  <si>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</si>
  <si>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</si>
  <si>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</si>
  <si>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</si>
  <si>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</si>
  <si>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</si>
  <si>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</si>
  <si>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</si>
  <si>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</si>
  <si>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</si>
  <si>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</si>
  <si>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</si>
  <si>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</si>
  <si>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</si>
  <si>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</si>
  <si>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</si>
  <si>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</si>
  <si>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</si>
  <si>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</si>
  <si>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</si>
  <si>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</si>
  <si>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</si>
  <si>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</si>
  <si>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</si>
  <si>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</si>
  <si>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</si>
  <si>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</si>
  <si>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</si>
  <si>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</si>
  <si>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</si>
  <si>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</si>
  <si>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</si>
  <si>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</si>
  <si>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</si>
  <si>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</si>
  <si>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</si>
  <si>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</si>
  <si>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</si>
  <si>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</si>
  <si>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</si>
  <si>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</si>
  <si>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</si>
  <si>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</si>
  <si>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</si>
  <si>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</si>
  <si>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</si>
  <si>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</si>
  <si>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</si>
  <si>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</si>
  <si>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</si>
  <si>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</si>
  <si>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</si>
  <si>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</si>
  <si>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</si>
  <si>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</si>
  <si>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</si>
  <si>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</si>
  <si>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</si>
  <si>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</si>
  <si>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</si>
  <si>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</si>
  <si>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</si>
  <si>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</si>
  <si>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</si>
  <si>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</si>
  <si>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</si>
  <si>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</si>
  <si>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</si>
  <si>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</si>
  <si>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</si>
  <si>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</si>
  <si>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</si>
  <si>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</si>
  <si>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</si>
  <si>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</si>
  <si>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</si>
  <si>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</si>
  <si>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</si>
  <si>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</si>
  <si>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</si>
  <si>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</si>
  <si>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</si>
  <si>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</si>
  <si>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</si>
  <si>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</si>
  <si>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</si>
  <si>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</si>
  <si>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</si>
  <si>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</si>
  <si>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</si>
  <si>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</si>
  <si>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</si>
  <si>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</si>
  <si>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</si>
  <si>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</si>
  <si>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</si>
  <si>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</si>
  <si>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</si>
  <si>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</si>
  <si>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</si>
  <si>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</si>
  <si>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</si>
  <si>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</si>
  <si>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</si>
  <si>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</si>
  <si>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</si>
  <si>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</si>
  <si>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</si>
  <si>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</si>
  <si>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</si>
  <si>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</si>
  <si>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</si>
  <si>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</si>
  <si>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</si>
  <si>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</si>
  <si>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</si>
  <si>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</si>
  <si>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</si>
  <si>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</si>
  <si>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</si>
  <si>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</si>
  <si>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</si>
  <si>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</si>
  <si>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</si>
  <si>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</si>
  <si>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</si>
  <si>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</si>
  <si>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</si>
  <si>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</si>
  <si>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</si>
  <si>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</si>
  <si>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</si>
  <si>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</si>
  <si>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</si>
  <si>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</si>
  <si>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</si>
  <si>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</si>
  <si>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</si>
  <si>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</si>
  <si>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</si>
  <si>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</si>
  <si>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</si>
  <si>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</si>
  <si>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</si>
  <si>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</si>
  <si>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</si>
  <si>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</si>
  <si>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</si>
  <si>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</si>
  <si>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</si>
  <si>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</si>
  <si>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</si>
  <si>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</si>
  <si>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</si>
  <si>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</si>
  <si>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</si>
  <si>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</si>
  <si>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</si>
  <si>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</si>
  <si>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</si>
  <si>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</si>
  <si>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</si>
  <si>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</si>
  <si>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</si>
  <si>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</si>
  <si>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</si>
  <si>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</si>
  <si>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</si>
  <si>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</si>
  <si>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</si>
  <si>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</si>
  <si>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</si>
  <si>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</si>
  <si>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</si>
  <si>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</si>
  <si>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</si>
  <si>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</si>
  <si>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</si>
  <si>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</si>
  <si>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</si>
  <si>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</si>
  <si>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</si>
  <si>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</si>
  <si>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</si>
  <si>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</si>
  <si>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</si>
  <si>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</si>
  <si>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</si>
  <si>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</si>
  <si>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</si>
  <si>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</si>
  <si>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</si>
  <si>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</si>
  <si>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</si>
  <si>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</si>
  <si>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</si>
  <si>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</si>
  <si>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</si>
  <si>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</si>
  <si>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</si>
  <si>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</si>
  <si>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</si>
  <si>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</si>
  <si>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</si>
  <si>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</si>
  <si>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</si>
  <si>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</si>
  <si>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</si>
  <si>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</si>
  <si>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</si>
  <si>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</si>
  <si>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</si>
  <si>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</si>
  <si>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</si>
  <si>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</si>
  <si>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</si>
  <si>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</si>
  <si>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</si>
  <si>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</si>
  <si>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</si>
  <si>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</si>
  <si>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</si>
  <si>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</si>
  <si>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</si>
  <si>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</si>
  <si>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</si>
  <si>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</si>
  <si>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</si>
  <si>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</si>
  <si>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</si>
  <si>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</si>
  <si>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</si>
  <si>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</si>
  <si>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</si>
  <si>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</si>
  <si>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</si>
  <si>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</si>
  <si>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</si>
  <si>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</si>
  <si>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</si>
  <si>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</si>
  <si>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</si>
  <si>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</si>
  <si>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</si>
  <si>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</si>
  <si>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</si>
  <si>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</si>
  <si>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</si>
  <si>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</si>
  <si>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</si>
  <si>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</si>
  <si>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</si>
  <si>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</si>
  <si>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</si>
  <si>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</si>
  <si>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</si>
  <si>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</si>
  <si>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</si>
  <si>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</si>
  <si>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</si>
  <si>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</si>
  <si>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</si>
  <si>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</si>
  <si>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</si>
  <si>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</si>
  <si>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</si>
  <si>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</si>
  <si>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</si>
  <si>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</si>
  <si>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</si>
  <si>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</si>
  <si>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</si>
  <si>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</si>
  <si>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</si>
  <si>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</si>
  <si>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</si>
  <si>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</si>
  <si>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</si>
  <si>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</si>
  <si>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</si>
  <si>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</si>
  <si>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</si>
  <si>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</si>
  <si>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</si>
  <si>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</si>
  <si>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</si>
  <si>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</si>
  <si>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</si>
  <si>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</si>
  <si>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</si>
  <si>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</si>
  <si>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</si>
  <si>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</si>
  <si>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</si>
  <si>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</si>
  <si>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</si>
  <si>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</si>
  <si>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</si>
  <si>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</si>
  <si>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</si>
  <si>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</si>
  <si>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</si>
  <si>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</si>
  <si>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</si>
  <si>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</si>
  <si>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</si>
  <si>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</si>
  <si>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</si>
  <si>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</si>
  <si>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</si>
  <si>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</si>
  <si>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</si>
  <si>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</si>
  <si>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</si>
  <si>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</si>
  <si>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</si>
  <si>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</si>
  <si>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</si>
  <si>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</si>
  <si>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</si>
  <si>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</si>
  <si>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</si>
  <si>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</si>
  <si>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</si>
  <si>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</si>
  <si>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</si>
  <si>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</si>
  <si>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</si>
  <si>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</si>
  <si>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</si>
  <si>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</si>
  <si>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</si>
  <si>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</si>
  <si>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</si>
  <si>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</si>
  <si>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</si>
  <si>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</si>
  <si>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</si>
  <si>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</si>
  <si>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</si>
  <si>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</si>
  <si>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</si>
  <si>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</si>
  <si>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</si>
  <si>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</si>
  <si>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</si>
  <si>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</si>
  <si>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</si>
  <si>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</si>
  <si>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</si>
  <si>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</si>
  <si>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</si>
  <si>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</si>
  <si>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</si>
  <si>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</si>
  <si>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</si>
  <si>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</si>
  <si>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</si>
  <si>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</si>
  <si>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</si>
  <si>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</si>
  <si>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</si>
  <si>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</si>
  <si>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</si>
  <si>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</si>
  <si>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</si>
  <si>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</si>
  <si>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</si>
  <si>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</si>
  <si>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</si>
  <si>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</si>
  <si>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</si>
  <si>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</si>
  <si>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</si>
  <si>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</si>
  <si>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</si>
  <si>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</si>
  <si>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</si>
  <si>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</si>
  <si>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</si>
  <si>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</si>
  <si>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</si>
  <si>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</si>
  <si>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</si>
  <si>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</si>
  <si>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</si>
  <si>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</si>
  <si>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</si>
  <si>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</si>
  <si>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</si>
  <si>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</si>
  <si>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</si>
  <si>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</si>
  <si>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</si>
  <si>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</si>
  <si>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</si>
  <si>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</si>
  <si>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</si>
  <si>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</si>
  <si>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</si>
  <si>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</si>
  <si>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</si>
  <si>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</si>
  <si>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</si>
  <si>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</si>
  <si>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</si>
  <si>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</si>
  <si>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</si>
  <si>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</si>
  <si>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</si>
  <si>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</si>
  <si>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</si>
  <si>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</si>
  <si>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</si>
  <si>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</si>
  <si>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</si>
  <si>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</si>
  <si>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</si>
  <si>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</si>
  <si>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</si>
  <si>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</si>
  <si>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</si>
  <si>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</si>
  <si>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</si>
  <si>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</si>
  <si>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</si>
  <si>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</si>
  <si>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</si>
  <si>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</si>
  <si>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</si>
  <si>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</si>
  <si>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</si>
  <si>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</si>
  <si>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</si>
  <si>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</si>
  <si>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</si>
  <si>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</si>
  <si>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</si>
  <si>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</si>
  <si>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</si>
  <si>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</si>
  <si>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</si>
  <si>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</si>
  <si>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</si>
  <si>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</si>
  <si>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</si>
  <si>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</si>
  <si>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</si>
  <si>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</si>
  <si>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</si>
  <si>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</si>
  <si>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</si>
  <si>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</si>
  <si>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</si>
  <si>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</si>
  <si>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</si>
  <si>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</si>
  <si>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</si>
  <si>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</si>
  <si>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</si>
  <si>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</si>
  <si>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</si>
  <si>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</si>
  <si>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</si>
  <si>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</si>
  <si>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</si>
  <si>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</si>
  <si>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</si>
  <si>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</si>
  <si>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</si>
  <si>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</si>
  <si>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</si>
  <si>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</si>
  <si>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</si>
  <si>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</si>
  <si>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</si>
  <si>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</si>
  <si>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</si>
  <si>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</si>
  <si>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</si>
  <si>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</si>
  <si>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</si>
  <si>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</si>
  <si>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</si>
  <si>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</si>
  <si>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</si>
  <si>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</si>
  <si>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</si>
  <si>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</si>
  <si>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</si>
  <si>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</si>
  <si>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</si>
  <si>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</si>
  <si>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</si>
  <si>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</si>
  <si>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</si>
  <si>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</si>
  <si>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</si>
  <si>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</si>
  <si>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</si>
  <si>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</si>
  <si>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</si>
  <si>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</si>
  <si>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</si>
  <si>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</si>
  <si>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</si>
  <si>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</si>
  <si>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</si>
  <si>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</si>
  <si>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</si>
  <si>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</si>
  <si>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</si>
  <si>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</si>
  <si>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</si>
  <si>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</si>
  <si>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</si>
  <si>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</si>
  <si>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</si>
  <si>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</si>
  <si>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</si>
  <si>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</si>
  <si>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</si>
  <si>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</si>
  <si>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</si>
  <si>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</si>
  <si>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</si>
  <si>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</si>
  <si>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</si>
  <si>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</si>
  <si>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</si>
  <si>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</si>
  <si>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</si>
  <si>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</si>
  <si>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</si>
  <si>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</si>
  <si>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</si>
  <si>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</si>
  <si>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</si>
  <si>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</si>
  <si>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</si>
  <si>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</si>
  <si>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</si>
  <si>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</si>
  <si>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</si>
  <si>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</si>
  <si>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</si>
  <si>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</si>
  <si>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</si>
  <si>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</si>
  <si>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</si>
  <si>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</si>
  <si>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</si>
  <si>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</si>
  <si>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</si>
  <si>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</si>
  <si>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</si>
  <si>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</si>
  <si>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</si>
  <si>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</si>
  <si>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</si>
  <si>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</si>
  <si>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</si>
  <si>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</si>
  <si>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</si>
  <si>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</si>
  <si>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</si>
  <si>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</si>
  <si>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</si>
  <si>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</si>
  <si>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</si>
  <si>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</si>
  <si>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</si>
  <si>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</si>
  <si>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</si>
  <si>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</si>
  <si>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</si>
  <si>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</si>
  <si>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</si>
  <si>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</si>
  <si>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</si>
  <si>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</si>
  <si>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</si>
  <si>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</si>
  <si>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</si>
  <si>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</si>
  <si>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</si>
  <si>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</si>
  <si>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</si>
  <si>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</si>
  <si>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</si>
  <si>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</si>
  <si>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</si>
  <si>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</si>
  <si>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</si>
  <si>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</si>
  <si>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</si>
  <si>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</si>
  <si>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</si>
  <si>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</si>
  <si>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</si>
  <si>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</si>
  <si>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</si>
  <si>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</si>
  <si>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</si>
  <si>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</si>
  <si>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</si>
  <si>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</si>
  <si>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</si>
  <si>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</si>
  <si>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</si>
  <si>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</si>
  <si>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</si>
  <si>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</si>
  <si>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</si>
  <si>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</si>
  <si>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</si>
  <si>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</si>
  <si>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</si>
  <si>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</si>
  <si>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</si>
  <si>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</si>
  <si>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</si>
  <si>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</si>
  <si>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</si>
  <si>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</si>
  <si>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</si>
  <si>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</si>
  <si>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</si>
  <si>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</si>
  <si>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</si>
  <si>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</si>
  <si>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</si>
  <si>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</si>
  <si>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</si>
  <si>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</si>
  <si>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</si>
  <si>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</si>
  <si>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</si>
  <si>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</si>
  <si>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</si>
  <si>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</si>
  <si>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</si>
  <si>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</si>
  <si>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</si>
  <si>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</si>
  <si>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</si>
  <si>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</si>
  <si>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</si>
  <si>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</si>
  <si>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</si>
  <si>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</si>
  <si>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</si>
  <si>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</si>
  <si>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</si>
  <si>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</si>
  <si>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</si>
  <si>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</si>
  <si>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</si>
  <si>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</si>
  <si>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</si>
  <si>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</si>
  <si>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</si>
  <si>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</si>
  <si>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</si>
  <si>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</si>
  <si>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</si>
  <si>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</si>
  <si>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</si>
  <si>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</si>
  <si>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</si>
  <si>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</si>
  <si>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</si>
  <si>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</si>
  <si>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</si>
  <si>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</si>
  <si>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</si>
  <si>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</si>
  <si>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</si>
  <si>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</si>
  <si>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</si>
  <si>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</si>
  <si>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</si>
  <si>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</si>
  <si>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</si>
  <si>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</si>
  <si>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</si>
  <si>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</si>
  <si>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</si>
  <si>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</si>
  <si>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</si>
  <si>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</si>
  <si>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</si>
  <si>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</si>
  <si>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</si>
  <si>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</si>
  <si>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</si>
  <si>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</si>
  <si>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</si>
  <si>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</si>
  <si>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</si>
  <si>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</si>
  <si>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</si>
  <si>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</si>
  <si>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</si>
  <si>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</si>
  <si>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</si>
  <si>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</si>
  <si>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</si>
  <si>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</si>
  <si>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</si>
  <si>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</si>
  <si>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</si>
  <si>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</si>
  <si>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</si>
  <si>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</si>
  <si>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</si>
  <si>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</si>
  <si>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</si>
  <si>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</si>
  <si>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</si>
  <si>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</si>
  <si>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</si>
  <si>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</si>
  <si>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</si>
  <si>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</si>
  <si>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</si>
  <si>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</si>
  <si>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</si>
  <si>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</si>
  <si>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</si>
  <si>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</si>
  <si>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</si>
  <si>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</si>
  <si>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</si>
  <si>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</si>
  <si>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</si>
  <si>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</si>
  <si>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</si>
  <si>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</si>
  <si>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</si>
  <si>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</si>
  <si>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</si>
  <si>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</si>
  <si>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</si>
  <si>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</si>
  <si>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</si>
  <si>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</si>
  <si>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</si>
  <si>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</si>
  <si>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</si>
  <si>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</si>
  <si>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</si>
  <si>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</si>
  <si>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</si>
  <si>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</si>
  <si>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</si>
  <si>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</si>
  <si>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</si>
  <si>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</si>
  <si>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</si>
  <si>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</si>
  <si>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</si>
  <si>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</si>
  <si>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</si>
  <si>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</si>
  <si>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</si>
  <si>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</si>
  <si>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</si>
  <si>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</si>
  <si>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</si>
  <si>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</si>
  <si>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</si>
  <si>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</si>
  <si>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</si>
  <si>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</si>
  <si>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</si>
  <si>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</si>
  <si>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</si>
  <si>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</si>
  <si>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</si>
  <si>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</si>
  <si>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</si>
  <si>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</si>
  <si>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</si>
  <si>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</si>
  <si>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</si>
  <si>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</si>
  <si>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</si>
  <si>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</si>
  <si>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</si>
  <si>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</si>
  <si>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</si>
  <si>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</si>
  <si>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</si>
  <si>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</si>
  <si>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</si>
  <si>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</si>
  <si>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</si>
  <si>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</si>
  <si>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</si>
  <si>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</si>
  <si>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</si>
  <si>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</si>
  <si>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</si>
  <si>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</si>
  <si>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</si>
  <si>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</si>
  <si>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</si>
  <si>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</si>
  <si>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</si>
  <si>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</si>
  <si>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</si>
  <si>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</si>
  <si>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</si>
  <si>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</si>
  <si>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</si>
  <si>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</si>
  <si>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</si>
  <si>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</si>
  <si>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</si>
  <si>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</si>
  <si>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</si>
  <si>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</si>
  <si>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</si>
  <si>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</si>
  <si>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</si>
  <si>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</si>
  <si>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</si>
  <si>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</si>
  <si>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</si>
  <si>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</si>
  <si>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</si>
  <si>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</si>
  <si>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</si>
  <si>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</si>
  <si>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</si>
  <si>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</si>
  <si>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</si>
  <si>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</si>
  <si>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</si>
  <si>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</si>
  <si>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</si>
  <si>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</si>
  <si>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</si>
  <si>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</si>
  <si>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</si>
  <si>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</si>
  <si>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</si>
  <si>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</si>
  <si>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</si>
  <si>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</si>
  <si>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</si>
  <si>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</si>
  <si>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</si>
  <si>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</si>
  <si>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</si>
  <si>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</si>
  <si>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</si>
  <si>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</si>
  <si>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</si>
  <si>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</si>
  <si>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</si>
  <si>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</si>
  <si>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</si>
  <si>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</si>
  <si>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</si>
  <si>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</si>
  <si>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</si>
  <si>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</si>
  <si>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</si>
  <si>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</si>
  <si>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</si>
  <si>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</si>
  <si>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</si>
  <si>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</si>
  <si>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</si>
  <si>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</si>
  <si>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</si>
  <si>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</si>
  <si>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</si>
  <si>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</si>
  <si>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</si>
  <si>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</si>
  <si>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</si>
  <si>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</si>
  <si>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</si>
  <si>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</si>
  <si>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</si>
  <si>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</si>
  <si>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</si>
  <si>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</si>
  <si>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</si>
  <si>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</si>
  <si>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</si>
  <si>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</si>
  <si>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</si>
  <si>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</si>
  <si>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</si>
  <si>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</si>
  <si>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</si>
  <si>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</si>
  <si>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</si>
  <si>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</si>
  <si>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</si>
  <si>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</si>
  <si>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</si>
  <si>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</si>
  <si>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</si>
  <si>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</si>
  <si>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</si>
  <si>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</si>
  <si>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</si>
  <si>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</si>
  <si>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</si>
  <si>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</si>
  <si>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</si>
  <si>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</si>
  <si>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</si>
  <si>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</si>
  <si>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</si>
  <si>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</si>
  <si>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</si>
  <si>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</si>
  <si>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</si>
  <si>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</si>
  <si>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</si>
  <si>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</si>
  <si>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</si>
  <si>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</si>
  <si>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</si>
  <si>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</si>
  <si>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</si>
  <si>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</si>
  <si>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</si>
  <si>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</si>
  <si>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</si>
  <si>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</si>
  <si>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</si>
  <si>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</si>
  <si>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</si>
  <si>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</si>
  <si>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</si>
  <si>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</si>
  <si>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</si>
  <si>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</si>
  <si>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</si>
  <si>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</si>
  <si>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</si>
  <si>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</si>
  <si>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</si>
  <si>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</si>
  <si>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</si>
  <si>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</si>
  <si>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</si>
  <si>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</si>
  <si>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</si>
  <si>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</si>
  <si>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</si>
  <si>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</si>
  <si>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</si>
  <si>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</si>
  <si>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</si>
  <si>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</si>
  <si>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</si>
  <si>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</si>
  <si>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</si>
  <si>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</si>
  <si>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</si>
  <si>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</si>
  <si>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</si>
  <si>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</si>
  <si>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</si>
  <si>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</si>
  <si>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</si>
  <si>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</si>
  <si>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</si>
  <si>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</si>
  <si>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</si>
  <si>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</si>
  <si>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</si>
  <si>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</si>
  <si>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</si>
  <si>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</si>
  <si>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</si>
  <si>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</si>
  <si>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</si>
  <si>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</si>
  <si>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</si>
  <si>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</si>
  <si>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</si>
  <si>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</si>
  <si>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</si>
  <si>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</si>
  <si>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</si>
  <si>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</si>
  <si>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</si>
  <si>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</si>
  <si>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</si>
  <si>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</si>
  <si>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</si>
  <si>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</si>
  <si>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</si>
  <si>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</si>
  <si>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</si>
  <si>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</si>
  <si>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</si>
  <si>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</si>
  <si>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</si>
  <si>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</si>
  <si>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</si>
  <si>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</si>
  <si>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</si>
  <si>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</si>
  <si>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</si>
  <si>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</si>
  <si>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</si>
  <si>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</si>
  <si>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</si>
  <si>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</si>
  <si>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</si>
  <si>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</si>
  <si>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</si>
  <si>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</si>
  <si>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</si>
  <si>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</si>
  <si>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</si>
  <si>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</si>
  <si>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</si>
  <si>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</si>
  <si>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</si>
  <si>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</si>
  <si>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</si>
  <si>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</si>
  <si>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</si>
  <si>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</si>
  <si>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</si>
  <si>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</si>
  <si>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</si>
  <si>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</si>
  <si>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</si>
  <si>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</si>
  <si>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</si>
  <si>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</si>
  <si>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</si>
  <si>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</si>
  <si>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</si>
  <si>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</si>
  <si>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</si>
  <si>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</si>
  <si>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</si>
  <si>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</si>
  <si>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</si>
  <si>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</si>
  <si>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</si>
  <si>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</si>
  <si>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</si>
  <si>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</si>
  <si>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</si>
  <si>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</si>
  <si>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</si>
  <si>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</si>
  <si>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</si>
  <si>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</si>
  <si>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</si>
  <si>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</si>
  <si>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</si>
  <si>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</si>
  <si>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</si>
  <si>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</si>
  <si>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</si>
  <si>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</si>
  <si>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</si>
  <si>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</si>
  <si>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</si>
  <si>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</si>
  <si>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</si>
  <si>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</si>
  <si>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</si>
  <si>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</si>
  <si>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</si>
  <si>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</si>
  <si>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</si>
  <si>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</si>
  <si>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</si>
  <si>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</si>
  <si>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</si>
  <si>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</si>
  <si>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</si>
  <si>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</si>
  <si>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</si>
  <si>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</si>
  <si>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</si>
  <si>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</si>
  <si>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</si>
  <si>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</si>
  <si>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</si>
  <si>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</si>
  <si>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</si>
  <si>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</si>
  <si>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</si>
  <si>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</si>
  <si>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</si>
  <si>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</si>
  <si>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</si>
  <si>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</si>
  <si>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</si>
  <si>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</si>
  <si>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</si>
  <si>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</si>
  <si>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</si>
  <si>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</si>
  <si>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</si>
  <si>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</si>
  <si>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</si>
  <si>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</si>
  <si>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</si>
  <si>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</si>
  <si>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</si>
  <si>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</si>
  <si>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</si>
  <si>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</si>
  <si>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</si>
  <si>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</si>
  <si>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</si>
  <si>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</si>
  <si>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</si>
  <si>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</si>
  <si>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</si>
  <si>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</si>
  <si>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</si>
  <si>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</si>
  <si>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</si>
  <si>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</si>
  <si>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</si>
  <si>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</si>
  <si>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</si>
  <si>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</si>
  <si>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</si>
  <si>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</si>
  <si>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</si>
  <si>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</si>
  <si>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</si>
  <si>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</si>
  <si>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</si>
  <si>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</si>
  <si>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</si>
  <si>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</si>
  <si>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</si>
  <si>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</si>
  <si>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</si>
  <si>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</si>
  <si>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</si>
  <si>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</si>
  <si>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</si>
  <si>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</si>
  <si>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</si>
  <si>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</si>
  <si>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</si>
  <si>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</si>
  <si>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</si>
  <si>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</si>
  <si>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</si>
  <si>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</si>
  <si>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</si>
  <si>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</si>
  <si>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</si>
  <si>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</si>
  <si>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</si>
  <si>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</si>
  <si>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</si>
  <si>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</si>
  <si>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</si>
  <si>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</si>
  <si>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</si>
  <si>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</si>
  <si>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</si>
  <si>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</si>
  <si>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</si>
  <si>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</si>
  <si>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</si>
  <si>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</si>
  <si>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</si>
  <si>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</si>
  <si>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</si>
  <si>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</si>
  <si>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</si>
  <si>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</si>
  <si>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</si>
  <si>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</si>
  <si>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</si>
  <si>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</si>
  <si>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</si>
  <si>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</si>
  <si>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</si>
  <si>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</si>
  <si>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</si>
  <si>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</si>
  <si>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</si>
  <si>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</si>
  <si>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</si>
  <si>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</si>
  <si>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</si>
  <si>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</si>
  <si>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</si>
  <si>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</si>
  <si>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</si>
  <si>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</si>
  <si>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</si>
  <si>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</si>
  <si>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</si>
  <si>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</si>
  <si>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</si>
  <si>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</si>
  <si>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</si>
  <si>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</si>
  <si>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</si>
  <si>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</si>
  <si>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</si>
  <si>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</si>
  <si>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</si>
  <si>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</si>
  <si>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</si>
  <si>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</si>
  <si>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</si>
  <si>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</si>
  <si>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</si>
  <si>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</si>
  <si>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</si>
  <si>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</si>
  <si>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</si>
  <si>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</si>
  <si>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</si>
  <si>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</si>
  <si>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</si>
  <si>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</si>
  <si>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</si>
  <si>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</si>
  <si>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</si>
  <si>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</si>
  <si>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</si>
  <si>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</si>
  <si>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</si>
  <si>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</si>
  <si>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</si>
  <si>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</si>
  <si>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</si>
  <si>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</si>
  <si>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</si>
  <si>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</si>
  <si>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</si>
  <si>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</si>
  <si>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</si>
  <si>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</si>
  <si>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</si>
  <si>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</si>
  <si>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</si>
  <si>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</si>
  <si>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</si>
  <si>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</si>
  <si>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</si>
  <si>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</si>
  <si>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</si>
  <si>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</si>
  <si>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</si>
  <si>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</si>
  <si>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</si>
  <si>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</si>
  <si>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</si>
  <si>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</si>
  <si>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</si>
  <si>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</si>
  <si>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</si>
  <si>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</si>
  <si>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</si>
  <si>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</si>
  <si>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</si>
  <si>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</si>
  <si>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</si>
  <si>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</si>
  <si>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</si>
  <si>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</si>
  <si>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</si>
  <si>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</si>
  <si>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</si>
  <si>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</si>
  <si>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</si>
  <si>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</si>
  <si>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</si>
  <si>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</si>
  <si>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</si>
  <si>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</si>
  <si>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</si>
  <si>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</si>
  <si>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</si>
  <si>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</si>
  <si>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</si>
  <si>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</si>
  <si>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</si>
  <si>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</si>
  <si>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</si>
  <si>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</si>
  <si>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</si>
  <si>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</si>
  <si>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</si>
  <si>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</si>
  <si>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</si>
  <si>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</si>
  <si>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</si>
  <si>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</si>
  <si>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</si>
  <si>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</si>
  <si>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</si>
  <si>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</si>
  <si>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</si>
  <si>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</si>
  <si>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</si>
  <si>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</si>
  <si>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</si>
  <si>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</si>
  <si>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</si>
  <si>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</si>
  <si>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</si>
  <si>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</si>
  <si>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</si>
  <si>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</si>
  <si>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</si>
  <si>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</si>
  <si>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</si>
  <si>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</si>
  <si>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</si>
  <si>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</si>
  <si>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</si>
  <si>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</si>
  <si>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</si>
  <si>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</si>
  <si>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</si>
  <si>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</si>
  <si>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</si>
  <si>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</si>
  <si>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</si>
  <si>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</si>
  <si>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</si>
  <si>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</si>
  <si>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</si>
  <si>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</si>
  <si>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</si>
  <si>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</si>
  <si>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</si>
  <si>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</si>
  <si>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</si>
  <si>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</si>
  <si>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</si>
  <si>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</si>
  <si>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</si>
  <si>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</si>
  <si>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</si>
  <si>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</si>
  <si>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</si>
  <si>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</si>
  <si>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</si>
  <si>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</si>
  <si>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</si>
  <si>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</si>
  <si>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</si>
  <si>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</si>
  <si>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</si>
  <si>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</si>
  <si>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</si>
  <si>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</si>
  <si>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</si>
  <si>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</si>
  <si>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</si>
  <si>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</si>
  <si>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</si>
  <si>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</si>
  <si>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</si>
  <si>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</si>
  <si>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</si>
  <si>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</si>
  <si>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</si>
  <si>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</si>
  <si>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</si>
  <si>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</si>
  <si>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</si>
  <si>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</si>
  <si>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</si>
  <si>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</si>
  <si>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</si>
  <si>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</si>
  <si>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</si>
  <si>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</si>
  <si>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</si>
  <si>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</si>
  <si>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</si>
  <si>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</si>
  <si>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</si>
  <si>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</si>
  <si>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</si>
  <si>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</si>
  <si>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</si>
  <si>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</si>
  <si>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</si>
  <si>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</si>
  <si>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</si>
  <si>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</si>
  <si>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</si>
  <si>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</si>
  <si>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</si>
  <si>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</si>
  <si>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</si>
  <si>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</si>
  <si>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</si>
  <si>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</si>
  <si>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</si>
  <si>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</si>
  <si>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</si>
  <si>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</si>
  <si>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</si>
  <si>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</si>
  <si>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</si>
  <si>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</si>
  <si>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</si>
  <si>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</si>
  <si>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</si>
  <si>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</si>
  <si>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</si>
  <si>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</si>
  <si>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</si>
  <si>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</si>
  <si>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</si>
  <si>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</si>
  <si>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</si>
  <si>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</si>
  <si>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</si>
  <si>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</si>
  <si>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</si>
  <si>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</si>
  <si>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</si>
  <si>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</si>
  <si>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</si>
  <si>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</si>
  <si>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</si>
  <si>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</si>
  <si>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</si>
  <si>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</si>
  <si>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</si>
  <si>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</si>
  <si>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</si>
  <si>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</si>
  <si>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</si>
  <si>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</si>
  <si>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</si>
  <si>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</si>
  <si>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</si>
  <si>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</si>
  <si>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</si>
  <si>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</si>
  <si>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</si>
  <si>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</si>
  <si>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</si>
  <si>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</si>
  <si>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</si>
  <si>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</si>
  <si>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</si>
  <si>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</si>
  <si>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</si>
  <si>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</si>
  <si>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</si>
  <si>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</si>
  <si>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</si>
  <si>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</si>
  <si>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</si>
  <si>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</si>
  <si>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</si>
  <si>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</si>
  <si>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</si>
  <si>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</si>
  <si>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</si>
  <si>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</si>
  <si>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</si>
  <si>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</si>
  <si>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</si>
  <si>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</si>
  <si>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</si>
  <si>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</si>
  <si>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</si>
  <si>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</si>
  <si>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</si>
  <si>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</si>
  <si>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</si>
  <si>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</si>
  <si>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</si>
  <si>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</si>
  <si>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</si>
  <si>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</si>
  <si>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</si>
  <si>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</si>
  <si>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</si>
  <si>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</si>
  <si>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</si>
  <si>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</si>
  <si>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</si>
  <si>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</si>
  <si>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</si>
  <si>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</si>
  <si>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</si>
  <si>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</si>
  <si>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</si>
  <si>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</si>
  <si>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</si>
  <si>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</si>
  <si>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</si>
  <si>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</si>
  <si>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</si>
  <si>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</si>
  <si>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</si>
  <si>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</si>
  <si>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</si>
  <si>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</si>
  <si>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</si>
  <si>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</si>
  <si>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</si>
  <si>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</si>
  <si>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</si>
  <si>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</si>
  <si>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</si>
  <si>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</si>
  <si>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</si>
  <si>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</si>
  <si>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</si>
  <si>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</si>
  <si>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</si>
  <si>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</si>
  <si>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</si>
  <si>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</si>
  <si>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</si>
  <si>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</si>
  <si>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</si>
  <si>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</si>
  <si>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</si>
  <si>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</si>
  <si>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</si>
  <si>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</si>
  <si>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</si>
  <si>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</si>
  <si>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</si>
  <si>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</si>
  <si>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</si>
  <si>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</si>
  <si>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</si>
  <si>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</si>
  <si>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</si>
  <si>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</si>
  <si>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</si>
  <si>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</si>
  <si>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</si>
  <si>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</si>
  <si>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</si>
  <si>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</si>
  <si>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</si>
  <si>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</si>
  <si>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</si>
  <si>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</si>
  <si>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</si>
  <si>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</si>
  <si>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</si>
  <si>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</si>
  <si>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</si>
  <si>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</si>
  <si>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</si>
  <si>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</si>
  <si>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</si>
  <si>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</si>
  <si>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</si>
  <si>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</si>
  <si>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</si>
  <si>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</si>
  <si>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</si>
  <si>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</si>
  <si>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</si>
  <si>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</si>
  <si>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</si>
  <si>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</si>
  <si>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</si>
  <si>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</si>
  <si>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</si>
  <si>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</si>
  <si>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</si>
  <si>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</si>
  <si>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</si>
  <si>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</si>
  <si>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</si>
  <si>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</si>
  <si>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</si>
  <si>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</si>
  <si>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</si>
  <si>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</si>
  <si>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</si>
  <si>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</si>
  <si>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</si>
  <si>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</si>
  <si>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</si>
  <si>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</si>
  <si>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</si>
  <si>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</si>
  <si>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</si>
  <si>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</si>
  <si>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</si>
  <si>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</si>
  <si>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</si>
  <si>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</si>
  <si>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</si>
  <si>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</si>
  <si>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</si>
  <si>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</si>
  <si>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</si>
  <si>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</si>
  <si>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</si>
  <si>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</si>
  <si>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</si>
  <si>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</si>
  <si>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</si>
  <si>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</si>
  <si>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</si>
  <si>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</si>
  <si>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</si>
  <si>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</si>
  <si>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</si>
  <si>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</si>
  <si>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</si>
  <si>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</si>
  <si>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</si>
  <si>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</si>
  <si>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</si>
  <si>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</si>
  <si>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</si>
  <si>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</si>
  <si>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</si>
  <si>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</si>
  <si>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</si>
  <si>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</si>
  <si>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</si>
  <si>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</si>
  <si>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</si>
  <si>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</si>
  <si>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</si>
  <si>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</si>
  <si>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</si>
  <si>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</si>
  <si>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</si>
  <si>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</si>
  <si>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</si>
  <si>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</si>
  <si>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</si>
  <si>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</si>
  <si>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</si>
  <si>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</si>
  <si>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</si>
  <si>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</si>
  <si>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</si>
  <si>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</si>
  <si>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</si>
  <si>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</si>
  <si>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</si>
  <si>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</si>
  <si>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</si>
  <si>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</si>
  <si>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</si>
  <si>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</si>
  <si>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</si>
  <si>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</si>
  <si>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</si>
  <si>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</si>
  <si>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</si>
  <si>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</si>
  <si>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</si>
  <si>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</si>
  <si>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</si>
  <si>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</si>
  <si>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</si>
  <si>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</si>
  <si>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</si>
  <si>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</si>
  <si>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</si>
  <si>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</si>
  <si>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</si>
  <si>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</si>
  <si>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</si>
  <si>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</si>
  <si>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</si>
  <si>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</si>
  <si>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</si>
  <si>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</si>
  <si>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</si>
  <si>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</si>
  <si>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</si>
  <si>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</si>
  <si>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</si>
  <si>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</si>
  <si>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</si>
  <si>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</si>
  <si>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</si>
  <si>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</si>
  <si>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</si>
  <si>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</si>
  <si>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</si>
  <si>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</si>
  <si>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</si>
  <si>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</si>
  <si>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</si>
  <si>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</si>
  <si>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</si>
  <si>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</si>
  <si>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</si>
  <si>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</si>
  <si>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</si>
  <si>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</si>
  <si>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</si>
  <si>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</si>
  <si>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</si>
  <si>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</si>
  <si>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</si>
  <si>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</si>
  <si>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</si>
  <si>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</si>
  <si>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</si>
  <si>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</si>
  <si>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</si>
  <si>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</si>
  <si>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</si>
  <si>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</si>
  <si>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</si>
  <si>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</si>
  <si>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</si>
  <si>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</si>
  <si>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</si>
  <si>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</si>
  <si>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</si>
  <si>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</si>
  <si>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</si>
  <si>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</si>
  <si>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</si>
  <si>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</si>
  <si>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</si>
  <si>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</si>
  <si>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</si>
  <si>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</si>
  <si>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</si>
  <si>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</si>
  <si>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</si>
  <si>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</si>
  <si>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</si>
  <si>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</si>
  <si>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</si>
  <si>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</si>
  <si>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</si>
  <si>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</si>
  <si>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</si>
  <si>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</si>
  <si>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</si>
  <si>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</si>
  <si>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</si>
  <si>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</si>
  <si>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</si>
  <si>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</si>
  <si>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</si>
  <si>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</si>
  <si>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</si>
  <si>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</si>
  <si>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</si>
  <si>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</si>
  <si>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</si>
  <si>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</si>
  <si>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</si>
  <si>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</si>
  <si>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</si>
  <si>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</si>
  <si>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</si>
  <si>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</si>
  <si>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</si>
  <si>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</si>
  <si>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</si>
  <si>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</si>
  <si>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</si>
  <si>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</si>
  <si>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</si>
  <si>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</si>
  <si>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</si>
  <si>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</si>
  <si>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</si>
  <si>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</si>
  <si>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</si>
  <si>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</si>
  <si>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</si>
  <si>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</si>
  <si>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</si>
  <si>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</si>
  <si>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</si>
  <si>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</si>
  <si>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</si>
  <si>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</si>
  <si>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</si>
  <si>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</si>
  <si>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</si>
  <si>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</si>
  <si>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</si>
  <si>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</si>
  <si>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</si>
  <si>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</si>
  <si>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</si>
  <si>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</si>
  <si>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</si>
  <si>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</si>
  <si>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</si>
  <si>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</si>
  <si>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</si>
  <si>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</si>
  <si>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</si>
  <si>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</si>
  <si>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</si>
  <si>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</si>
  <si>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</si>
  <si>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</si>
  <si>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</si>
  <si>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</si>
  <si>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</si>
  <si>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</si>
  <si>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</si>
  <si>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</si>
  <si>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</si>
  <si>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</si>
  <si>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</si>
  <si>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</si>
  <si>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</si>
  <si>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</si>
  <si>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</si>
  <si>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</si>
  <si>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</si>
  <si>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</si>
  <si>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</si>
  <si>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</si>
  <si>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</si>
  <si>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</si>
  <si>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</si>
  <si>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</si>
  <si>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</si>
  <si>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</si>
  <si>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</si>
  <si>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</si>
  <si>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</si>
  <si>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</si>
  <si>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</si>
  <si>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</si>
  <si>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</si>
  <si>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</si>
  <si>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</si>
  <si>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</si>
  <si>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</si>
  <si>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</si>
  <si>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</si>
  <si>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</si>
  <si>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</si>
  <si>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</si>
  <si>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</si>
  <si>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</si>
  <si>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</si>
  <si>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</si>
  <si>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</si>
  <si>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</si>
  <si>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</si>
  <si>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</si>
  <si>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</si>
  <si>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</si>
  <si>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</si>
  <si>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</si>
  <si>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</si>
  <si>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</si>
  <si>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</si>
  <si>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</si>
  <si>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</si>
  <si>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</si>
  <si>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</si>
  <si>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</si>
  <si>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</si>
  <si>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</si>
  <si>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</si>
  <si>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</si>
  <si>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</si>
  <si>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</si>
  <si>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</si>
  <si>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</si>
  <si>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</si>
  <si>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</si>
  <si>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</si>
  <si>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</si>
  <si>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</si>
  <si>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</si>
  <si>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</si>
  <si>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</si>
  <si>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</si>
  <si>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</si>
  <si>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</si>
  <si>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</si>
  <si>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</si>
  <si>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</si>
  <si>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</si>
  <si>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</si>
  <si>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</si>
  <si>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</si>
  <si>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</si>
  <si>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</si>
  <si>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</si>
  <si>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</si>
  <si>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</si>
  <si>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</si>
  <si>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</si>
  <si>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</si>
  <si>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</si>
  <si>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</si>
  <si>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</si>
  <si>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</si>
  <si>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</si>
  <si>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</si>
  <si>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</si>
  <si>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</si>
  <si>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</si>
  <si>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</si>
  <si>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</si>
  <si>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</si>
  <si>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</si>
  <si>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</si>
  <si>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</si>
  <si>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</si>
  <si>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</si>
  <si>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</si>
  <si>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</si>
  <si>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</si>
  <si>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</si>
  <si>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</si>
  <si>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</si>
  <si>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</si>
  <si>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</si>
  <si>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</si>
  <si>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</si>
  <si>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</si>
  <si>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</si>
  <si>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</si>
  <si>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</si>
  <si>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</si>
  <si>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</si>
  <si>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</si>
  <si>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</si>
  <si>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</si>
  <si>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</si>
  <si>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</si>
  <si>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</si>
  <si>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</si>
  <si>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</si>
  <si>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</si>
  <si>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</si>
  <si>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</si>
  <si>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</si>
  <si>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</si>
  <si>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</si>
  <si>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</si>
  <si>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</si>
  <si>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</si>
  <si>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</si>
  <si>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</si>
  <si>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</si>
  <si>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</si>
  <si>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</si>
  <si>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</si>
  <si>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</si>
  <si>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</si>
  <si>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</si>
  <si>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</si>
  <si>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</si>
  <si>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</si>
  <si>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</si>
  <si>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</si>
  <si>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</si>
  <si>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</si>
  <si>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</si>
  <si>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</si>
  <si>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</si>
  <si>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</si>
  <si>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</si>
  <si>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</si>
  <si>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</si>
  <si>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</si>
  <si>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</si>
  <si>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</si>
  <si>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</si>
  <si>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</si>
  <si>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</si>
  <si>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</si>
  <si>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</si>
  <si>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</si>
  <si>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</si>
  <si>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</si>
  <si>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</si>
  <si>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</si>
  <si>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</si>
  <si>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</si>
  <si>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</si>
  <si>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</si>
  <si>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</si>
  <si>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</si>
  <si>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</si>
  <si>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</si>
  <si>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</si>
  <si>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</si>
  <si>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</si>
  <si>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</si>
  <si>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</si>
  <si>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</si>
  <si>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</si>
  <si>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</si>
  <si>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</si>
  <si>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</si>
  <si>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</si>
  <si>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</si>
  <si>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</si>
  <si>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</si>
  <si>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</si>
  <si>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</si>
  <si>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</si>
  <si>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</si>
  <si>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</si>
  <si>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</si>
  <si>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</si>
  <si>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</si>
  <si>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</si>
  <si>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</si>
  <si>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</si>
  <si>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</si>
  <si>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</si>
  <si>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</si>
  <si>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</si>
  <si>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</si>
  <si>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</si>
  <si>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</si>
  <si>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</si>
  <si>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</si>
  <si>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</si>
  <si>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</si>
  <si>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</si>
  <si>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</si>
  <si>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</si>
  <si>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</si>
  <si>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</si>
  <si>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</si>
  <si>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</si>
  <si>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</si>
  <si>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</si>
  <si>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</si>
  <si>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</si>
  <si>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</si>
  <si>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</si>
  <si>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</si>
  <si>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</si>
  <si>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</si>
  <si>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</si>
  <si>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</si>
  <si>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</si>
  <si>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</si>
  <si>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</si>
  <si>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</si>
  <si>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</si>
  <si>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</si>
  <si>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</si>
  <si>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</si>
  <si>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</si>
  <si>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</si>
  <si>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</si>
  <si>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</si>
  <si>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</si>
  <si>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</si>
  <si>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</si>
  <si>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</si>
  <si>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</si>
  <si>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</si>
  <si>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</si>
  <si>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</si>
  <si>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</si>
  <si>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</si>
  <si>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</si>
  <si>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</si>
  <si>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</si>
  <si>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</si>
  <si>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</si>
  <si>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</si>
  <si>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</si>
  <si>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</si>
  <si>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</si>
  <si>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</si>
  <si>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</si>
  <si>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</si>
  <si>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</si>
  <si>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</si>
  <si>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</si>
  <si>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</si>
  <si>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</si>
  <si>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</si>
  <si>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</si>
  <si>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</si>
  <si>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</si>
  <si>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</si>
  <si>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</si>
  <si>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</si>
  <si>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</si>
  <si>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</si>
  <si>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</si>
  <si>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</si>
  <si>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</si>
  <si>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</si>
  <si>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</si>
  <si>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</si>
  <si>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</si>
  <si>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</si>
  <si>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</si>
  <si>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</si>
  <si>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</si>
  <si>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</si>
  <si>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</si>
  <si>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</si>
  <si>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</si>
  <si>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</si>
  <si>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</si>
  <si>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</si>
  <si>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</si>
  <si>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</si>
  <si>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</si>
  <si>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</si>
  <si>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</si>
  <si>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</si>
  <si>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</si>
  <si>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</si>
  <si>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</si>
  <si>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</si>
  <si>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</si>
  <si>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</si>
  <si>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</si>
  <si>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</si>
  <si>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</si>
  <si>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</si>
  <si>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</si>
  <si>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</si>
  <si>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</si>
  <si>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</si>
  <si>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</si>
  <si>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</si>
  <si>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</si>
  <si>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</si>
  <si>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</si>
  <si>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</si>
  <si>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</si>
  <si>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</si>
  <si>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</si>
  <si>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</si>
  <si>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</si>
  <si>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</si>
  <si>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</si>
  <si>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</si>
  <si>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</si>
  <si>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</si>
  <si>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</si>
  <si>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</si>
  <si>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</si>
  <si>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</si>
  <si>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</si>
  <si>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</si>
  <si>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</si>
  <si>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</si>
  <si>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</si>
  <si>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</si>
  <si>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</si>
  <si>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</si>
  <si>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</si>
  <si>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</si>
  <si>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</si>
  <si>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</si>
  <si>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</si>
  <si>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</si>
  <si>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</si>
  <si>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</si>
  <si>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</si>
  <si>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</si>
  <si>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</si>
  <si>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</si>
  <si>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</si>
  <si>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</si>
  <si>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</si>
  <si>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</si>
  <si>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</si>
  <si>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</si>
  <si>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</si>
  <si>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</si>
  <si>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</si>
  <si>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</si>
  <si>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</si>
  <si>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</si>
  <si>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</si>
  <si>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</si>
  <si>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</si>
  <si>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</si>
  <si>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</si>
  <si>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</si>
  <si>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</si>
  <si>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</si>
  <si>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</si>
  <si>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</si>
  <si>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</si>
  <si>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</si>
  <si>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</si>
  <si>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</si>
  <si>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</si>
  <si>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</si>
  <si>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</si>
  <si>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</si>
  <si>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</si>
  <si>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</si>
  <si>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</si>
  <si>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</si>
  <si>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</si>
  <si>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</si>
  <si>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</si>
  <si>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</si>
  <si>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</si>
  <si>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</si>
  <si>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</si>
  <si>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</si>
  <si>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</si>
  <si>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</si>
  <si>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</si>
  <si>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</si>
  <si>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</si>
  <si>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</si>
  <si>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</si>
  <si>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</si>
  <si>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</si>
  <si>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</si>
  <si>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</si>
  <si>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</si>
  <si>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</si>
  <si>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</si>
  <si>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</si>
  <si>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</si>
  <si>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</si>
  <si>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</si>
  <si>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</si>
  <si>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</si>
  <si>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</si>
  <si>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</si>
  <si>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</si>
  <si>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</si>
  <si>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</si>
  <si>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</si>
  <si>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</si>
  <si>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</si>
  <si>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</si>
  <si>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</si>
  <si>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</si>
  <si>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</si>
  <si>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</si>
  <si>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</si>
  <si>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</si>
  <si>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</si>
  <si>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</si>
  <si>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</si>
  <si>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</si>
  <si>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</si>
  <si>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</si>
  <si>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</si>
  <si>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</si>
  <si>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</si>
  <si>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</si>
  <si>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</si>
  <si>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</si>
  <si>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</si>
  <si>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</si>
  <si>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</si>
  <si>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</si>
  <si>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</si>
  <si>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</si>
  <si>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</si>
  <si>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</si>
  <si>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</si>
  <si>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</si>
  <si>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</si>
  <si>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</si>
  <si>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</si>
  <si>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</si>
  <si>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</si>
  <si>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</si>
  <si>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</si>
  <si>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</si>
  <si>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</si>
  <si>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</si>
  <si>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</si>
  <si>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</si>
  <si>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</si>
  <si>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</si>
  <si>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</si>
  <si>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</si>
  <si>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</si>
  <si>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</si>
  <si>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</si>
  <si>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</si>
  <si>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</si>
  <si>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</si>
  <si>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</si>
  <si>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</si>
  <si>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</si>
  <si>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</si>
  <si>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</si>
  <si>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</si>
  <si>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</si>
  <si>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</si>
  <si>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</si>
  <si>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</si>
  <si>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</si>
  <si>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</si>
  <si>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</si>
  <si>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</si>
  <si>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</si>
  <si>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</si>
  <si>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</si>
  <si>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</si>
  <si>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</si>
  <si>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</si>
  <si>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</si>
  <si>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</si>
  <si>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</si>
  <si>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</si>
  <si>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</si>
  <si>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</si>
  <si>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</si>
  <si>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</si>
  <si>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</si>
  <si>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</si>
  <si>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</si>
  <si>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</si>
  <si>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</si>
  <si>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</si>
  <si>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</si>
  <si>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</si>
  <si>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</si>
  <si>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</si>
  <si>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</si>
  <si>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</si>
  <si>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</si>
  <si>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</si>
  <si>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</si>
  <si>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</si>
  <si>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</si>
  <si>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</si>
  <si>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</si>
  <si>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</si>
  <si>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</si>
  <si>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</si>
  <si>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</si>
  <si>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</si>
  <si>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</si>
  <si>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</si>
  <si>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</si>
  <si>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</si>
  <si>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</si>
  <si>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</si>
  <si>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</si>
  <si>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</si>
  <si>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</si>
  <si>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</si>
  <si>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</si>
  <si>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</si>
  <si>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</si>
  <si>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</si>
  <si>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</si>
  <si>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</si>
  <si>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</si>
  <si>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</si>
  <si>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</si>
  <si>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</si>
  <si>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</si>
  <si>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</si>
  <si>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</si>
  <si>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</si>
  <si>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</si>
  <si>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</si>
  <si>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</si>
  <si>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</si>
  <si>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</si>
  <si>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</si>
  <si>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</si>
  <si>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</si>
  <si>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</si>
  <si>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</si>
  <si>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</si>
  <si>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</si>
  <si>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</si>
  <si>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</si>
  <si>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</si>
  <si>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</si>
  <si>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</si>
  <si>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</si>
  <si>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</si>
  <si>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</si>
  <si>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</si>
  <si>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</si>
  <si>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</si>
  <si>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</si>
  <si>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</si>
  <si>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</si>
  <si>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</si>
  <si>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</si>
  <si>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</si>
  <si>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</si>
  <si>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</si>
  <si>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</si>
  <si>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</si>
  <si>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</si>
  <si>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</si>
  <si>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</si>
  <si>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</si>
  <si>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</si>
  <si>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</si>
  <si>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</si>
  <si>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</si>
  <si>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</si>
  <si>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</si>
  <si>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</si>
  <si>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</si>
  <si>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</si>
  <si>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</si>
  <si>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</si>
  <si>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</si>
  <si>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</si>
  <si>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</si>
  <si>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</si>
  <si>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</si>
  <si>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</si>
  <si>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</si>
  <si>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</si>
  <si>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</si>
  <si>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</si>
  <si>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</si>
  <si>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</si>
  <si>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</si>
  <si>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</si>
  <si>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</si>
  <si>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</si>
  <si>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</si>
  <si>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</si>
  <si>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</si>
  <si>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</si>
  <si>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</si>
  <si>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</si>
  <si>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</si>
  <si>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</si>
  <si>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</si>
  <si>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</si>
  <si>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</si>
  <si>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</si>
  <si>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</si>
  <si>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</si>
  <si>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</si>
  <si>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</si>
  <si>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</si>
  <si>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</si>
  <si>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</si>
  <si>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</si>
  <si>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</si>
  <si>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</si>
  <si>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</si>
  <si>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</si>
  <si>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</si>
  <si>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</si>
  <si>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</si>
  <si>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</si>
  <si>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</si>
  <si>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</si>
  <si>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</si>
  <si>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</si>
  <si>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</si>
  <si>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</si>
  <si>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</si>
  <si>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</si>
  <si>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</si>
  <si>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</si>
  <si>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</si>
  <si>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</si>
  <si>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</si>
  <si>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</si>
  <si>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</si>
  <si>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</si>
  <si>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</si>
  <si>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</si>
  <si>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</si>
  <si>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</si>
  <si>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</si>
  <si>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</si>
  <si>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</si>
  <si>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</si>
  <si>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</si>
  <si>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</si>
  <si>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</si>
  <si>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</si>
  <si>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</si>
  <si>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</si>
  <si>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</si>
  <si>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</si>
  <si>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</si>
  <si>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</si>
  <si>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</si>
  <si>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</si>
  <si>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</si>
  <si>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</si>
  <si>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</si>
  <si>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</si>
  <si>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</si>
  <si>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</si>
  <si>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</si>
  <si>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</si>
  <si>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</si>
  <si>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</si>
  <si>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</si>
  <si>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</si>
  <si>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</si>
  <si>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</si>
  <si>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</si>
  <si>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</si>
  <si>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</si>
  <si>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</si>
  <si>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</si>
  <si>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</si>
  <si>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</si>
  <si>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</si>
  <si>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</si>
  <si>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</si>
  <si>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</si>
  <si>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</si>
  <si>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</si>
  <si>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</si>
  <si>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</si>
  <si>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</si>
  <si>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</si>
  <si>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</si>
  <si>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</si>
  <si>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</si>
  <si>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</si>
  <si>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</si>
  <si>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</si>
  <si>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</si>
  <si>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</si>
  <si>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</si>
  <si>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</si>
  <si>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</si>
  <si>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</si>
  <si>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</si>
  <si>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</si>
  <si>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</si>
  <si>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</si>
  <si>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</si>
  <si>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</si>
  <si>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</si>
  <si>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</si>
  <si>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</si>
  <si>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</si>
  <si>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</si>
  <si>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</si>
  <si>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</si>
  <si>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</si>
  <si>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</si>
  <si>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</si>
  <si>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</si>
  <si>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</si>
  <si>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</si>
  <si>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</si>
  <si>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</si>
  <si>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</si>
  <si>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</si>
  <si>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</si>
  <si>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</si>
  <si>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</si>
  <si>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</si>
  <si>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</si>
  <si>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</si>
  <si>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</si>
  <si>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</si>
  <si>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</si>
  <si>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</si>
  <si>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</si>
  <si>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</si>
  <si>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</si>
  <si>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</si>
  <si>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</si>
  <si>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</si>
  <si>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</si>
  <si>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</si>
  <si>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</si>
  <si>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</si>
  <si>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</si>
  <si>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</si>
  <si>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</si>
  <si>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</si>
  <si>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</si>
  <si>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</si>
  <si>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</si>
  <si>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</si>
  <si>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</si>
  <si>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</si>
  <si>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</si>
  <si>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</si>
  <si>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</si>
  <si>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</si>
  <si>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</si>
  <si>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</si>
  <si>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</si>
  <si>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</si>
  <si>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</si>
  <si>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</si>
  <si>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</si>
  <si>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</si>
  <si>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</si>
  <si>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</si>
  <si>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</si>
  <si>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</si>
  <si>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</si>
  <si>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</si>
  <si>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</si>
  <si>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</si>
  <si>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</si>
  <si>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</si>
  <si>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</si>
  <si>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</si>
  <si>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</si>
  <si>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</si>
  <si>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</si>
  <si>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</si>
  <si>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</si>
  <si>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</si>
  <si>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</si>
  <si>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</si>
  <si>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</si>
  <si>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</si>
  <si>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</si>
  <si>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</si>
  <si>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</si>
  <si>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</si>
  <si>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</si>
  <si>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</si>
  <si>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</si>
  <si>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</si>
  <si>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</si>
  <si>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</si>
  <si>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</si>
  <si>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</si>
  <si>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</si>
  <si>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</si>
  <si>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</si>
  <si>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</si>
  <si>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</si>
  <si>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</si>
  <si>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</si>
  <si>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</si>
  <si>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</si>
  <si>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</si>
  <si>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</si>
  <si>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</si>
  <si>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</si>
  <si>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</si>
  <si>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</si>
  <si>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</si>
  <si>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</si>
  <si>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</si>
  <si>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</si>
  <si>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</si>
  <si>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</si>
  <si>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</si>
  <si>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</si>
  <si>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</si>
  <si>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</si>
  <si>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</si>
  <si>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</si>
  <si>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</si>
  <si>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</si>
  <si>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</si>
  <si>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</si>
  <si>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</si>
  <si>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</si>
  <si>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</si>
  <si>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</si>
  <si>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</si>
  <si>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</si>
  <si>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</si>
  <si>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</si>
  <si>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</si>
  <si>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</si>
  <si>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</si>
  <si>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</si>
  <si>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</si>
  <si>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</si>
  <si>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</si>
  <si>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</si>
  <si>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</si>
  <si>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</si>
  <si>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</si>
  <si>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</si>
  <si>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</si>
  <si>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</si>
  <si>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</si>
  <si>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</si>
  <si>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</si>
  <si>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</si>
  <si>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</si>
  <si>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</si>
  <si>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</si>
  <si>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</si>
  <si>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</si>
  <si>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</si>
  <si>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</si>
  <si>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</si>
  <si>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</si>
  <si>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</si>
  <si>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</si>
  <si>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</si>
  <si>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</si>
  <si>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</si>
  <si>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</si>
  <si>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</si>
  <si>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</si>
  <si>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</si>
  <si>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</si>
  <si>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</si>
  <si>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</si>
  <si>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</si>
  <si>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</si>
  <si>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</si>
  <si>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</si>
  <si>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</si>
  <si>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</si>
  <si>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</si>
  <si>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</si>
  <si>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</si>
  <si>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</si>
  <si>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</si>
  <si>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</si>
  <si>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</si>
  <si>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</si>
  <si>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</si>
  <si>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</si>
  <si>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</si>
  <si>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</si>
  <si>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</si>
  <si>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</si>
  <si>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</si>
  <si>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</si>
  <si>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</si>
  <si>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</si>
  <si>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</si>
  <si>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</si>
  <si>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</si>
  <si>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</si>
  <si>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</si>
  <si>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</si>
  <si>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</si>
  <si>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</si>
  <si>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</si>
  <si>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</si>
  <si>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</si>
  <si>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</si>
  <si>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</si>
  <si>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</si>
  <si>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</si>
  <si>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</si>
  <si>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</si>
  <si>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</si>
  <si>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</si>
  <si>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</si>
  <si>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</si>
  <si>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</si>
  <si>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</si>
  <si>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</si>
  <si>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</si>
  <si>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</si>
  <si>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</si>
  <si>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</si>
  <si>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</si>
  <si>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</si>
  <si>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</si>
  <si>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</si>
  <si>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</si>
  <si>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</si>
  <si>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</si>
  <si>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</si>
  <si>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</si>
  <si>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</si>
  <si>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</si>
  <si>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</si>
  <si>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</si>
  <si>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</si>
  <si>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</si>
  <si>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</si>
  <si>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</si>
  <si>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</si>
  <si>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</si>
  <si>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</si>
  <si>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</si>
  <si>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</si>
  <si>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</si>
  <si>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</si>
  <si>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</si>
  <si>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</si>
  <si>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</si>
  <si>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</si>
  <si>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</si>
  <si>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</si>
  <si>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</si>
  <si>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</si>
  <si>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</si>
  <si>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</si>
  <si>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</si>
  <si>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</si>
  <si>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</si>
  <si>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</si>
  <si>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</si>
  <si>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</si>
  <si>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</si>
  <si>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</si>
  <si>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</si>
  <si>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</si>
  <si>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</si>
  <si>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</si>
  <si>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</si>
  <si>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</si>
  <si>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</si>
  <si>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</si>
  <si>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</si>
  <si>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</si>
  <si>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</si>
  <si>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</si>
  <si>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</si>
  <si>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</si>
  <si>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</si>
  <si>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</si>
  <si>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</si>
  <si>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</si>
  <si>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</si>
  <si>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</si>
  <si>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</si>
  <si>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</si>
  <si>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</si>
  <si>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</si>
  <si>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</si>
  <si>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</si>
  <si>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</si>
  <si>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</si>
  <si>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</si>
  <si>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</si>
  <si>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</si>
  <si>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</si>
  <si>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</si>
  <si>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</si>
  <si>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</si>
  <si>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</si>
  <si>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</si>
  <si>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</si>
  <si>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</si>
  <si>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</si>
  <si>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</si>
  <si>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</si>
  <si>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</si>
  <si>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</si>
  <si>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</si>
  <si>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</si>
  <si>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</si>
  <si>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</si>
  <si>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</si>
  <si>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</si>
  <si>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</si>
  <si>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</si>
  <si>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</si>
  <si>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</si>
  <si>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</si>
  <si>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</si>
  <si>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</si>
  <si>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</si>
  <si>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</si>
  <si>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</si>
  <si>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</si>
  <si>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</si>
  <si>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</si>
  <si>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</si>
  <si>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</si>
  <si>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</si>
  <si>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</si>
  <si>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</si>
  <si>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</si>
  <si>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</si>
  <si>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</si>
  <si>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</si>
  <si>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</si>
  <si>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</si>
  <si>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</si>
  <si>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</si>
  <si>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</si>
  <si>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</si>
  <si>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</si>
  <si>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</si>
  <si>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</si>
  <si>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</si>
  <si>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</si>
  <si>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</si>
  <si>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</si>
  <si>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</si>
  <si>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</si>
  <si>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</si>
  <si>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</si>
  <si>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</si>
  <si>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</si>
  <si>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</si>
  <si>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</si>
  <si>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</si>
  <si>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</si>
  <si>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</si>
  <si>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</si>
  <si>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</si>
  <si>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</si>
  <si>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</si>
  <si>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</si>
  <si>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</si>
  <si>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</si>
  <si>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</si>
  <si>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</si>
  <si>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</si>
  <si>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</si>
  <si>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</si>
  <si>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</si>
  <si>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</si>
  <si>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</si>
  <si>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</si>
  <si>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</si>
  <si>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</si>
  <si>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</si>
  <si>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</si>
  <si>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</si>
  <si>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</si>
  <si>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</si>
  <si>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</si>
  <si>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</si>
  <si>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</si>
  <si>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</si>
  <si>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</si>
  <si>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</si>
  <si>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</si>
  <si>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</si>
  <si>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</si>
  <si>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</si>
  <si>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</si>
  <si>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</si>
  <si>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</si>
  <si>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</si>
  <si>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</si>
  <si>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</si>
  <si>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</si>
  <si>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</si>
  <si>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</si>
  <si>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</si>
  <si>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</si>
  <si>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</si>
  <si>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</si>
  <si>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</si>
  <si>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</si>
  <si>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</si>
  <si>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</si>
  <si>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</si>
  <si>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</si>
  <si>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</si>
  <si>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</si>
  <si>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</si>
  <si>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</si>
  <si>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</si>
  <si>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</si>
  <si>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</si>
  <si>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</si>
  <si>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</si>
  <si>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</si>
  <si>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</si>
  <si>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</si>
  <si>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</si>
  <si>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</si>
  <si>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</si>
  <si>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</si>
  <si>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</si>
  <si>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</si>
  <si>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</si>
  <si>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</si>
  <si>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</si>
  <si>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</si>
  <si>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</si>
  <si>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</si>
  <si>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</si>
  <si>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</si>
  <si>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</si>
  <si>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</si>
  <si>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</si>
  <si>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</si>
  <si>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</si>
  <si>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</si>
  <si>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</si>
  <si>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</si>
  <si>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</si>
  <si>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</si>
  <si>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</si>
  <si>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</si>
  <si>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</si>
  <si>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</si>
  <si>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</si>
  <si>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</si>
  <si>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</si>
  <si>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</si>
  <si>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</si>
  <si>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</si>
  <si>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</si>
  <si>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</si>
  <si>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</si>
  <si>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</si>
  <si>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</si>
  <si>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</si>
  <si>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</si>
  <si>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</si>
  <si>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</si>
  <si>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</si>
  <si>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</si>
  <si>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</si>
  <si>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</si>
  <si>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</si>
  <si>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</si>
  <si>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</si>
  <si>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</si>
  <si>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</si>
  <si>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</si>
  <si>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</si>
  <si>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</si>
  <si>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</si>
  <si>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</si>
  <si>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</si>
  <si>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</si>
  <si>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</si>
  <si>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</si>
  <si>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</si>
  <si>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</si>
  <si>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</si>
  <si>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</si>
  <si>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</si>
  <si>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</si>
  <si>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</si>
  <si>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</si>
  <si>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</si>
  <si>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</si>
  <si>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</si>
  <si>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</si>
  <si>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</si>
  <si>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</si>
  <si>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</si>
  <si>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</si>
  <si>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</si>
  <si>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</si>
  <si>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</si>
  <si>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</si>
  <si>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</si>
  <si>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</si>
  <si>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</si>
  <si>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</si>
  <si>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</si>
  <si>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</si>
  <si>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</si>
  <si>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</si>
  <si>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</si>
  <si>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</si>
  <si>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</si>
  <si>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</si>
  <si>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</si>
  <si>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</si>
  <si>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</si>
  <si>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</si>
  <si>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</si>
  <si>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</si>
  <si>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</si>
  <si>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</si>
  <si>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</si>
  <si>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</si>
  <si>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</si>
  <si>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</si>
  <si>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</si>
  <si>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</si>
  <si>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</si>
  <si>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</si>
  <si>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</si>
  <si>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</si>
  <si>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</si>
  <si>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</si>
  <si>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</si>
  <si>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</si>
  <si>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</si>
  <si>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</si>
  <si>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</si>
  <si>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</si>
  <si>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</si>
  <si>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</si>
  <si>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</si>
  <si>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</si>
  <si>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</si>
  <si>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</si>
  <si>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</si>
  <si>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</si>
  <si>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</si>
  <si>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</si>
  <si>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</si>
  <si>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</si>
  <si>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</si>
  <si>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</si>
  <si>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</si>
  <si>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</si>
  <si>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</si>
  <si>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</si>
  <si>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</si>
  <si>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</si>
  <si>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</si>
  <si>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</si>
  <si>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</si>
  <si>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</si>
  <si>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</si>
  <si>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</si>
  <si>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</si>
  <si>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</si>
  <si>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</si>
  <si>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</si>
  <si>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</si>
  <si>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</si>
  <si>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</si>
  <si>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</si>
  <si>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</si>
  <si>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</si>
  <si>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</si>
  <si>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</si>
  <si>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</si>
  <si>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</si>
  <si>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</si>
  <si>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</si>
  <si>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</si>
  <si>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</si>
  <si>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</si>
  <si>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</si>
  <si>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</si>
  <si>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</si>
  <si>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</si>
  <si>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</si>
  <si>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</si>
  <si>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</si>
  <si>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</si>
  <si>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</si>
  <si>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</si>
  <si>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</si>
  <si>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</si>
  <si>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</si>
  <si>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</si>
  <si>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</si>
  <si>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</si>
  <si>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</si>
  <si>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</si>
  <si>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</si>
  <si>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</si>
  <si>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</si>
  <si>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</si>
  <si>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</si>
  <si>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</si>
  <si>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</si>
  <si>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</si>
  <si>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</si>
  <si>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</si>
  <si>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</si>
  <si>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</si>
  <si>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</si>
  <si>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</si>
  <si>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</si>
  <si>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</si>
  <si>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</si>
  <si>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</si>
  <si>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</si>
  <si>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</si>
  <si>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</si>
  <si>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</si>
  <si>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</si>
  <si>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</si>
  <si>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</si>
  <si>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</si>
  <si>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</si>
  <si>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</si>
  <si>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</si>
  <si>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</si>
  <si>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</si>
  <si>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</si>
  <si>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</si>
  <si>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</si>
  <si>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</si>
  <si>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</si>
  <si>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</si>
  <si>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</si>
  <si>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</si>
  <si>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</si>
  <si>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</si>
  <si>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</si>
  <si>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</si>
  <si>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</si>
  <si>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</si>
  <si>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</si>
  <si>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</si>
  <si>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</si>
  <si>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</si>
  <si>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</si>
  <si>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</si>
  <si>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</si>
  <si>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</si>
  <si>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</si>
  <si>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</si>
  <si>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</si>
  <si>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</si>
  <si>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</si>
  <si>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</si>
  <si>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</si>
  <si>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</si>
  <si>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</si>
  <si>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</si>
  <si>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</si>
  <si>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</si>
  <si>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</si>
  <si>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</si>
  <si>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</si>
  <si>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</si>
  <si>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</si>
  <si>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</si>
  <si>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</si>
  <si>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</si>
  <si>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</si>
  <si>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</si>
  <si>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</si>
  <si>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</si>
  <si>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</si>
  <si>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</si>
  <si>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</si>
  <si>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</si>
  <si>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</si>
  <si>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</si>
  <si>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</si>
  <si>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</si>
  <si>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</si>
  <si>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</si>
  <si>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</si>
  <si>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</si>
  <si>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</si>
  <si>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</si>
  <si>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</si>
  <si>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</si>
  <si>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</si>
  <si>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</si>
  <si>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</si>
  <si>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</si>
  <si>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</si>
  <si>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</si>
  <si>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</si>
  <si>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</si>
  <si>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</si>
  <si>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</si>
  <si>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</si>
  <si>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</si>
  <si>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</si>
  <si>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</si>
  <si>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</si>
  <si>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</si>
  <si>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</si>
  <si>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</si>
  <si>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</si>
  <si>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</si>
  <si>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</si>
  <si>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</si>
  <si>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</si>
  <si>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</si>
  <si>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</si>
  <si>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</si>
  <si>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</si>
  <si>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</si>
  <si>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</si>
  <si>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</si>
  <si>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</si>
  <si>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</si>
  <si>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</si>
  <si>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</si>
  <si>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</si>
  <si>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</si>
  <si>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</si>
  <si>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</si>
  <si>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</si>
  <si>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</si>
  <si>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</si>
  <si>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</si>
  <si>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</si>
  <si>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</si>
  <si>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</si>
  <si>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</si>
  <si>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</si>
  <si>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</si>
  <si>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</si>
  <si>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</si>
  <si>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</si>
  <si>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</si>
  <si>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</si>
  <si>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</si>
  <si>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</si>
  <si>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</si>
  <si>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</si>
  <si>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</si>
  <si>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</si>
  <si>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</si>
  <si>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</si>
  <si>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</si>
  <si>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</si>
  <si>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</si>
  <si>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</si>
  <si>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</si>
  <si>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</si>
  <si>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</si>
  <si>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</si>
  <si>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</si>
  <si>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</si>
  <si>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</si>
  <si>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</si>
  <si>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</si>
  <si>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</si>
  <si>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</si>
  <si>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</si>
  <si>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</si>
  <si>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</si>
  <si>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</si>
  <si>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</si>
  <si>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</si>
  <si>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</si>
  <si>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</si>
  <si>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</si>
  <si>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</si>
  <si>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</si>
  <si>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</si>
  <si>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</si>
  <si>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</si>
  <si>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</si>
  <si>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</si>
  <si>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</si>
  <si>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</si>
  <si>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</si>
  <si>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</si>
  <si>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</si>
  <si>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</si>
  <si>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</si>
  <si>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</si>
  <si>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</si>
  <si>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</si>
  <si>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</si>
  <si>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</si>
  <si>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</si>
  <si>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</si>
  <si>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</si>
  <si>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</si>
  <si>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</si>
  <si>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</si>
  <si>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</si>
  <si>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</si>
  <si>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</si>
  <si>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</si>
  <si>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</si>
  <si>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</si>
  <si>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</si>
  <si>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</si>
  <si>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</si>
  <si>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</si>
  <si>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</si>
  <si>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</si>
  <si>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</si>
  <si>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</si>
  <si>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</si>
  <si>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</si>
  <si>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</si>
  <si>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</si>
  <si>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</si>
  <si>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</si>
  <si>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</si>
  <si>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</si>
  <si>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</si>
  <si>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</si>
  <si>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</si>
  <si>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</si>
  <si>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</si>
  <si>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</si>
  <si>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</si>
  <si>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</si>
  <si>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</si>
  <si>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</si>
  <si>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</si>
  <si>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</si>
  <si>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</si>
  <si>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</si>
  <si>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</si>
  <si>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</si>
  <si>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</si>
  <si>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</si>
  <si>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</si>
  <si>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</si>
  <si>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</si>
  <si>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</si>
  <si>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</si>
  <si>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</si>
  <si>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</si>
  <si>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</si>
  <si>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</si>
  <si>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</si>
  <si>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</si>
  <si>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</si>
  <si>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</si>
  <si>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</si>
  <si>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</si>
  <si>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</si>
  <si>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</si>
  <si>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</si>
  <si>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</si>
  <si>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</si>
  <si>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</si>
  <si>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</si>
  <si>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</si>
  <si>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</si>
  <si>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</si>
  <si>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</si>
  <si>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</si>
  <si>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</si>
  <si>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</si>
  <si>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</si>
  <si>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</si>
  <si>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</si>
  <si>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</si>
  <si>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</si>
  <si>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</si>
  <si>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</si>
  <si>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</si>
  <si>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</si>
  <si>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</si>
  <si>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</si>
  <si>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</si>
  <si>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</si>
  <si>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</si>
  <si>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</si>
  <si>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</si>
  <si>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</si>
  <si>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</si>
  <si>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</si>
  <si>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</si>
  <si>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</si>
  <si>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</si>
  <si>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</si>
  <si>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</si>
  <si>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</si>
  <si>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</si>
  <si>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</si>
  <si>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</si>
  <si>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</si>
  <si>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</si>
  <si>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</si>
  <si>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</si>
  <si>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</si>
  <si>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</si>
  <si>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</si>
  <si>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</si>
  <si>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</si>
  <si>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</si>
  <si>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</si>
  <si>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</si>
  <si>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</si>
  <si>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</si>
  <si>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</si>
  <si>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</si>
  <si>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</si>
  <si>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</si>
  <si>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</si>
  <si>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</si>
  <si>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</si>
  <si>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</si>
  <si>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</si>
  <si>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</si>
  <si>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</si>
  <si>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</si>
  <si>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</si>
  <si>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</si>
  <si>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</si>
  <si>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</si>
  <si>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</si>
  <si>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</si>
  <si>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</si>
  <si>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</si>
  <si>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</si>
  <si>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</si>
  <si>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</si>
  <si>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</si>
  <si>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</si>
  <si>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</si>
  <si>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</si>
  <si>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</si>
  <si>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</si>
  <si>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</si>
  <si>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</si>
  <si>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</si>
  <si>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</si>
  <si>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</si>
  <si>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</si>
  <si>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</si>
  <si>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</si>
  <si>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</si>
  <si>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</si>
  <si>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</si>
  <si>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</si>
  <si>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</si>
  <si>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</si>
  <si>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</si>
  <si>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</si>
  <si>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</si>
  <si>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</si>
  <si>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</si>
  <si>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</si>
  <si>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</si>
  <si>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</si>
  <si>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</si>
  <si>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</si>
  <si>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</si>
  <si>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</si>
  <si>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</si>
  <si>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</si>
  <si>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</si>
  <si>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</si>
  <si>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</si>
  <si>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</si>
  <si>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</si>
  <si>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</si>
  <si>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</si>
  <si>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</si>
  <si>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</si>
  <si>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</si>
  <si>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</si>
  <si>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</si>
  <si>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</si>
  <si>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</si>
  <si>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</si>
  <si>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</si>
  <si>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</si>
  <si>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</si>
  <si>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</si>
  <si>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</si>
  <si>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</si>
  <si>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</si>
  <si>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</si>
  <si>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</si>
  <si>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</si>
  <si>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</si>
  <si>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</si>
  <si>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</si>
  <si>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</si>
  <si>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</si>
  <si>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</si>
  <si>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</si>
  <si>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</si>
  <si>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</si>
  <si>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</si>
  <si>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</si>
  <si>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</si>
  <si>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</si>
  <si>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</si>
  <si>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</si>
  <si>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</si>
  <si>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</si>
  <si>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</si>
  <si>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</si>
  <si>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</si>
  <si>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</si>
  <si>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</si>
  <si>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</si>
  <si>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</si>
  <si>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</si>
  <si>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</si>
  <si>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</si>
  <si>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</si>
  <si>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</si>
  <si>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</si>
  <si>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</si>
  <si>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</si>
  <si>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</si>
  <si>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</si>
  <si>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</si>
  <si>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</si>
  <si>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</si>
  <si>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</si>
  <si>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</si>
  <si>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</si>
  <si>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</si>
  <si>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</si>
  <si>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</si>
  <si>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</si>
  <si>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</si>
  <si>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</si>
  <si>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</si>
  <si>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</si>
  <si>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</si>
  <si>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</si>
  <si>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</si>
  <si>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</si>
  <si>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</si>
  <si>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</si>
  <si>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</si>
  <si>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</si>
  <si>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</si>
  <si>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</si>
  <si>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</si>
  <si>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</si>
  <si>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</si>
  <si>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</si>
  <si>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</si>
  <si>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</si>
  <si>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</si>
  <si>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</si>
  <si>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</si>
  <si>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</si>
  <si>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</si>
  <si>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</si>
  <si>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</si>
  <si>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</si>
  <si>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</si>
  <si>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</si>
  <si>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</si>
  <si>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</si>
  <si>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</si>
  <si>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</si>
  <si>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</si>
  <si>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</si>
  <si>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</si>
  <si>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</si>
  <si>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</si>
  <si>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</si>
  <si>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</si>
  <si>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</si>
  <si>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</si>
  <si>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</si>
  <si>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</si>
  <si>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</si>
  <si>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</si>
  <si>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</si>
  <si>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</si>
  <si>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</si>
  <si>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</si>
  <si>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</si>
  <si>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</si>
  <si>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</si>
  <si>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</si>
  <si>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</si>
  <si>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</si>
  <si>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</si>
  <si>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</si>
  <si>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</si>
  <si>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</si>
  <si>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</si>
  <si>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</si>
  <si>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</si>
  <si>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</si>
  <si>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</si>
  <si>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</si>
  <si>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</si>
  <si>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</si>
  <si>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</si>
  <si>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</si>
  <si>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</si>
  <si>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</si>
  <si>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</si>
  <si>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</si>
  <si>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</si>
  <si>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</si>
  <si>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</si>
  <si>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</si>
  <si>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</si>
  <si>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</si>
  <si>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</si>
  <si>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</si>
  <si>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</si>
  <si>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</si>
  <si>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</si>
  <si>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</si>
  <si>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</si>
  <si>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</si>
  <si>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</si>
  <si>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</si>
  <si>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</si>
  <si>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</si>
  <si>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</si>
  <si>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</si>
  <si>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</si>
  <si>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</si>
  <si>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</si>
  <si>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</si>
  <si>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</si>
  <si>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</si>
  <si>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</si>
  <si>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</si>
  <si>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</si>
  <si>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</si>
  <si>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</si>
  <si>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</si>
  <si>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</si>
  <si>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</si>
  <si>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</si>
  <si>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</si>
  <si>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</si>
  <si>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</si>
  <si>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</si>
  <si>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</si>
  <si>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</si>
  <si>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</si>
  <si>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</si>
  <si>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</si>
  <si>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</si>
  <si>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</si>
  <si>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</si>
  <si>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</si>
  <si>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</si>
  <si>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</si>
  <si>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</si>
  <si>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</si>
  <si>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</si>
  <si>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</si>
  <si>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</si>
  <si>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</si>
  <si>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</si>
  <si>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</si>
  <si>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</si>
  <si>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</si>
  <si>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</si>
  <si>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</si>
  <si>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</si>
  <si>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</si>
  <si>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</si>
  <si>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</si>
  <si>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</si>
  <si>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</si>
  <si>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</si>
  <si>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</si>
  <si>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</si>
  <si>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</si>
  <si>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</si>
  <si>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</si>
  <si>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</si>
  <si>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</si>
  <si>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</si>
  <si>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</si>
  <si>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</si>
  <si>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</si>
  <si>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</si>
  <si>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</si>
  <si>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</si>
  <si>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</si>
  <si>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</si>
  <si>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</si>
  <si>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</si>
  <si>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</si>
  <si>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</si>
  <si>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</si>
  <si>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</si>
  <si>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</si>
  <si>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</si>
  <si>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</si>
  <si>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</si>
  <si>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</si>
  <si>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</si>
  <si>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</si>
  <si>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</si>
  <si>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</si>
  <si>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</si>
  <si>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</si>
  <si>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</si>
  <si>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</si>
  <si>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</si>
  <si>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</si>
  <si>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</si>
  <si>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</si>
  <si>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</si>
  <si>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</si>
  <si>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</si>
  <si>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</si>
  <si>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</si>
  <si>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</si>
  <si>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</si>
  <si>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</si>
  <si>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</si>
  <si>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</si>
  <si>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</si>
  <si>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</si>
  <si>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</si>
  <si>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</si>
  <si>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</si>
  <si>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</si>
  <si>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</si>
  <si>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</si>
  <si>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</si>
  <si>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</si>
  <si>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</si>
  <si>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</si>
  <si>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</si>
  <si>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</si>
  <si>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</si>
  <si>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</si>
  <si>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</si>
  <si>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</si>
  <si>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</si>
  <si>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</si>
  <si>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</si>
  <si>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</si>
  <si>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</si>
  <si>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</si>
  <si>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</si>
  <si>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</si>
  <si>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</si>
  <si>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</si>
  <si>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</si>
  <si>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</si>
  <si>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</si>
  <si>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</si>
  <si>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</si>
  <si>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</si>
  <si>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</si>
  <si>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</si>
  <si>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</si>
  <si>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</si>
  <si>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</si>
  <si>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</si>
  <si>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</si>
  <si>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</si>
  <si>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</si>
  <si>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</si>
  <si>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</si>
  <si>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</si>
  <si>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</si>
  <si>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</si>
  <si>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</si>
  <si>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</si>
  <si>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</si>
  <si>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</si>
  <si>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</si>
  <si>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</si>
  <si>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</si>
  <si>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</si>
  <si>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</si>
  <si>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</si>
  <si>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</si>
  <si>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</si>
  <si>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</si>
  <si>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</si>
  <si>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</si>
  <si>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</si>
  <si>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</si>
  <si>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</si>
  <si>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</si>
  <si>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</si>
  <si>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</si>
  <si>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</si>
  <si>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</si>
  <si>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</si>
  <si>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</si>
  <si>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</si>
  <si>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</si>
  <si>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</si>
  <si>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</si>
  <si>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</si>
  <si>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</si>
  <si>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</si>
  <si>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</si>
  <si>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</si>
  <si>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</si>
  <si>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</si>
  <si>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</si>
  <si>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</si>
  <si>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</si>
  <si>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</si>
  <si>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</si>
  <si>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</si>
  <si>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</si>
  <si>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</si>
  <si>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</si>
  <si>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</si>
  <si>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</si>
  <si>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</si>
  <si>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</si>
  <si>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</si>
  <si>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</si>
  <si>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</si>
  <si>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</si>
  <si>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</si>
  <si>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</si>
  <si>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</si>
  <si>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</si>
  <si>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</si>
  <si>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</si>
  <si>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</si>
  <si>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</si>
  <si>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</si>
  <si>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</si>
  <si>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</si>
  <si>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</si>
  <si>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</si>
  <si>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</si>
  <si>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</si>
  <si>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</si>
  <si>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</si>
  <si>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</si>
  <si>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</si>
  <si>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</si>
  <si>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</si>
  <si>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</si>
  <si>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</si>
  <si>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</si>
  <si>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</si>
  <si>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</si>
  <si>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</si>
  <si>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</si>
  <si>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</si>
  <si>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</si>
  <si>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</si>
  <si>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</si>
  <si>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</si>
  <si>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</si>
  <si>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</si>
  <si>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</si>
  <si>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</si>
  <si>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</si>
  <si>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</si>
  <si>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</si>
  <si>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</si>
  <si>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</si>
  <si>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</si>
  <si>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</si>
  <si>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</si>
  <si>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</si>
  <si>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</si>
  <si>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</si>
  <si>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</si>
  <si>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</si>
  <si>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</si>
  <si>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</si>
  <si>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</si>
  <si>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</si>
  <si>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</si>
  <si>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</si>
  <si>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</si>
  <si>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</si>
  <si>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</si>
  <si>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</si>
  <si>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</si>
  <si>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</si>
  <si>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</si>
  <si>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</si>
  <si>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</si>
  <si>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</si>
  <si>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</si>
  <si>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</si>
  <si>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</si>
  <si>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</si>
  <si>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</si>
  <si>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</si>
  <si>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</si>
  <si>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</si>
  <si>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</si>
  <si>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</si>
  <si>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</si>
  <si>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</si>
  <si>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</si>
  <si>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</si>
  <si>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</si>
  <si>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</si>
  <si>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</si>
  <si>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</si>
  <si>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</si>
  <si>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</si>
  <si>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</si>
  <si>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</si>
  <si>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</si>
  <si>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</si>
  <si>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</si>
  <si>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</si>
  <si>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</si>
  <si>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</si>
  <si>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</si>
  <si>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</si>
  <si>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</si>
  <si>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</si>
  <si>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</si>
  <si>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</si>
  <si>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</si>
  <si>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</si>
  <si>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</si>
  <si>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</si>
  <si>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</si>
  <si>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</si>
  <si>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</si>
  <si>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</si>
  <si>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</si>
  <si>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</si>
  <si>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</si>
  <si>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</si>
  <si>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</si>
  <si>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</si>
  <si>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</si>
  <si>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</si>
  <si>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</si>
  <si>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</si>
  <si>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</si>
  <si>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</si>
  <si>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</si>
  <si>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</si>
  <si>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</si>
  <si>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</si>
  <si>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</si>
  <si>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</si>
  <si>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</si>
  <si>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</si>
  <si>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</si>
  <si>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</si>
  <si>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</si>
  <si>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</si>
  <si>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</si>
  <si>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</si>
  <si>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</si>
  <si>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</si>
  <si>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</si>
  <si>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</si>
  <si>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</si>
  <si>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</si>
  <si>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</si>
  <si>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</si>
  <si>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</si>
  <si>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</si>
  <si>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</si>
  <si>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</si>
  <si>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</si>
  <si>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</si>
  <si>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</si>
  <si>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</si>
  <si>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</si>
  <si>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</si>
  <si>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</si>
  <si>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</si>
  <si>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</si>
  <si>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</si>
  <si>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</si>
  <si>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</si>
  <si>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</si>
  <si>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</si>
  <si>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</si>
  <si>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</si>
  <si>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</si>
  <si>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</si>
  <si>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</si>
  <si>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</si>
  <si>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</si>
  <si>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</si>
  <si>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</si>
  <si>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</si>
  <si>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</si>
  <si>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</si>
  <si>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</si>
  <si>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</si>
  <si>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</si>
  <si>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</si>
  <si>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</si>
  <si>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</si>
  <si>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</si>
  <si>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</si>
  <si>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</si>
  <si>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</si>
  <si>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</si>
  <si>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</si>
  <si>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</si>
  <si>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</si>
  <si>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</si>
  <si>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</si>
  <si>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</si>
  <si>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</si>
  <si>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</si>
  <si>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</si>
  <si>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</si>
  <si>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</si>
  <si>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</si>
  <si>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</si>
  <si>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</si>
  <si>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</si>
  <si>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</si>
  <si>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</si>
  <si>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</si>
  <si>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</si>
  <si>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</si>
  <si>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</si>
  <si>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</si>
  <si>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</si>
  <si>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</si>
  <si>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</si>
  <si>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</si>
  <si>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</si>
  <si>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</si>
  <si>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</si>
  <si>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</si>
  <si>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</si>
  <si>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</si>
  <si>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</si>
  <si>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</si>
  <si>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</si>
  <si>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</si>
  <si>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</si>
  <si>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</si>
  <si>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</si>
  <si>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</si>
  <si>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</si>
  <si>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</si>
  <si>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</si>
  <si>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</si>
  <si>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</si>
  <si>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</si>
  <si>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</si>
  <si>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</si>
  <si>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</si>
  <si>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</si>
  <si>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</si>
  <si>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</si>
  <si>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</si>
  <si>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</si>
  <si>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</si>
  <si>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</si>
  <si>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</si>
  <si>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</si>
  <si>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</si>
  <si>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</si>
  <si>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</si>
  <si>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</si>
  <si>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</si>
  <si>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</si>
  <si>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</si>
  <si>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</si>
  <si>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</si>
  <si>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</si>
  <si>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</si>
  <si>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</si>
  <si>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</si>
  <si>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</si>
  <si>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</si>
  <si>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</si>
  <si>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</si>
  <si>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</si>
  <si>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</si>
  <si>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</si>
  <si>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</si>
  <si>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</si>
  <si>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</si>
  <si>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</si>
  <si>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</si>
  <si>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</si>
  <si>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</si>
  <si>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</si>
  <si>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</si>
  <si>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</si>
  <si>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</si>
  <si>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</si>
  <si>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</si>
  <si>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</si>
  <si>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</si>
  <si>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</si>
  <si>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</si>
  <si>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</si>
  <si>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</si>
  <si>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</si>
  <si>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</si>
  <si>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</si>
  <si>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</si>
  <si>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</si>
  <si>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</si>
  <si>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</si>
  <si>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</si>
  <si>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</si>
  <si>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</si>
  <si>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</si>
  <si>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</si>
  <si>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</si>
  <si>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</si>
  <si>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</si>
  <si>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</si>
  <si>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</si>
  <si>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</si>
  <si>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</si>
  <si>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</si>
  <si>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</si>
  <si>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</si>
  <si>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</si>
  <si>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</si>
  <si>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</si>
  <si>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</si>
  <si>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</si>
  <si>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</si>
  <si>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</si>
  <si>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</si>
  <si>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</si>
  <si>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</si>
  <si>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</si>
  <si>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</si>
  <si>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</si>
  <si>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</si>
  <si>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</si>
  <si>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</si>
  <si>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</si>
  <si>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</si>
  <si>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</si>
  <si>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</si>
  <si>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</si>
  <si>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</si>
  <si>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</si>
  <si>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</si>
  <si>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</si>
  <si>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</si>
  <si>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</si>
  <si>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</si>
  <si>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</si>
  <si>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</si>
  <si>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</si>
  <si>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</si>
  <si>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</si>
  <si>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</si>
  <si>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</si>
  <si>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</si>
  <si>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</si>
  <si>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</si>
  <si>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</si>
  <si>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</si>
  <si>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</si>
  <si>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</si>
  <si>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</si>
  <si>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</si>
  <si>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</si>
  <si>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</si>
  <si>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</si>
  <si>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</si>
  <si>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</si>
  <si>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</si>
  <si>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</si>
  <si>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</si>
  <si>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</si>
  <si>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</si>
  <si>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</si>
  <si>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</si>
  <si>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</si>
  <si>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</si>
  <si>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</si>
  <si>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</si>
  <si>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</si>
  <si>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</si>
  <si>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</si>
  <si>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</si>
  <si>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</si>
  <si>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</si>
  <si>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</si>
  <si>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</si>
  <si>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</si>
  <si>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</si>
  <si>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</si>
  <si>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</si>
  <si>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</si>
  <si>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</si>
  <si>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</si>
  <si>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</si>
  <si>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</si>
  <si>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</si>
  <si>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</si>
  <si>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</si>
  <si>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</si>
  <si>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</si>
  <si>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</si>
  <si>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</si>
  <si>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</si>
  <si>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</si>
  <si>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</si>
  <si>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</si>
  <si>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</si>
  <si>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</si>
  <si>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</si>
  <si>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</si>
  <si>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</si>
  <si>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</si>
  <si>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</si>
  <si>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</si>
  <si>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</si>
  <si>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</si>
  <si>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</si>
  <si>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</si>
  <si>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</si>
  <si>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</si>
  <si>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</si>
  <si>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</si>
  <si>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</si>
  <si>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</si>
  <si>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</si>
  <si>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</si>
  <si>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</si>
  <si>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</si>
  <si>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</si>
  <si>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</si>
  <si>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</si>
  <si>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</si>
  <si>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</si>
  <si>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</si>
  <si>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</si>
  <si>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</si>
  <si>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</si>
  <si>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</si>
  <si>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</si>
  <si>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</si>
  <si>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</si>
  <si>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</si>
  <si>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</si>
  <si>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</si>
  <si>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</si>
  <si>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</si>
  <si>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</si>
  <si>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</si>
  <si>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</si>
  <si>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</si>
  <si>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</si>
  <si>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</si>
  <si>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</si>
  <si>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</si>
  <si>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</si>
  <si>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</si>
  <si>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</si>
  <si>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</si>
  <si>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</si>
  <si>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</si>
  <si>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</si>
  <si>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</si>
  <si>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</si>
  <si>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</si>
  <si>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</si>
  <si>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</si>
  <si>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</si>
  <si>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</si>
  <si>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</si>
  <si>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</si>
  <si>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</si>
  <si>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</si>
  <si>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</si>
  <si>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</si>
  <si>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</si>
  <si>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</si>
  <si>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</si>
  <si>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</si>
  <si>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</si>
  <si>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</si>
  <si>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</si>
  <si>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</si>
  <si>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</si>
  <si>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</si>
  <si>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</si>
  <si>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</si>
  <si>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</si>
  <si>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</si>
  <si>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</si>
  <si>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</si>
  <si>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</si>
  <si>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</si>
  <si>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</si>
  <si>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</si>
  <si>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</si>
  <si>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</si>
  <si>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</si>
  <si>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</si>
  <si>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</si>
  <si>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</si>
  <si>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</si>
  <si>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</si>
  <si>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</si>
  <si>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</si>
  <si>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</si>
  <si>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</si>
  <si>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</si>
  <si>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</si>
  <si>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</si>
  <si>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</si>
  <si>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</si>
  <si>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</si>
  <si>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</si>
  <si>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</si>
  <si>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</si>
  <si>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</si>
  <si>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</si>
  <si>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</si>
  <si>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</si>
  <si>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</si>
  <si>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</si>
  <si>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</si>
  <si>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</si>
  <si>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</si>
  <si>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</si>
  <si>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</si>
  <si>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</si>
  <si>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</si>
  <si>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</si>
  <si>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</si>
  <si>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</si>
  <si>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</si>
  <si>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</si>
  <si>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</si>
  <si>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</si>
  <si>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</si>
  <si>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</si>
  <si>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</si>
  <si>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</si>
  <si>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</si>
  <si>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</si>
  <si>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</si>
  <si>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</si>
  <si>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</si>
  <si>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</si>
  <si>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</si>
  <si>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</si>
  <si>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</si>
  <si>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</si>
  <si>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</si>
  <si>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</si>
  <si>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</si>
  <si>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</si>
  <si>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</si>
  <si>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</si>
  <si>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</si>
  <si>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</si>
  <si>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</si>
  <si>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</si>
  <si>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</si>
  <si>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</si>
  <si>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</si>
  <si>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</si>
  <si>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</si>
  <si>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</si>
  <si>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</si>
  <si>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</si>
  <si>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</si>
  <si>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</si>
  <si>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</si>
  <si>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</si>
  <si>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</si>
  <si>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</si>
  <si>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</si>
  <si>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</si>
  <si>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</si>
  <si>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</si>
  <si>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</si>
  <si>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</si>
  <si>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</si>
  <si>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</si>
  <si>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</si>
  <si>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</si>
  <si>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</si>
  <si>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</si>
  <si>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</si>
  <si>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</si>
  <si>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</si>
  <si>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</si>
  <si>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</si>
  <si>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</si>
  <si>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</si>
  <si>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</si>
  <si>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</si>
  <si>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</si>
  <si>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</si>
  <si>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</si>
  <si>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</si>
  <si>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</si>
  <si>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</si>
  <si>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</si>
  <si>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</si>
  <si>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</si>
  <si>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</si>
  <si>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</si>
  <si>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</si>
  <si>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</si>
  <si>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</si>
  <si>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</si>
  <si>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</si>
  <si>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</si>
  <si>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</si>
  <si>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</si>
  <si>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</si>
  <si>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</si>
  <si>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</si>
  <si>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</si>
  <si>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</si>
  <si>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</si>
  <si>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</si>
  <si>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</si>
  <si>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</si>
  <si>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</si>
  <si>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</si>
  <si>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</si>
  <si>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</si>
  <si>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</si>
  <si>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</si>
  <si>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</si>
  <si>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</si>
  <si>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</si>
  <si>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</si>
  <si>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</si>
  <si>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</si>
  <si>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</si>
  <si>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</si>
  <si>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</si>
  <si>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</si>
  <si>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</si>
  <si>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</si>
  <si>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</si>
  <si>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</si>
  <si>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</si>
  <si>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</si>
  <si>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</si>
  <si>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</si>
  <si>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</si>
  <si>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</si>
  <si>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</si>
  <si>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</si>
  <si>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</si>
  <si>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</si>
  <si>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</si>
  <si>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</si>
  <si>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</si>
  <si>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</si>
  <si>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</si>
  <si>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</si>
  <si>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</si>
  <si>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</si>
  <si>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</si>
  <si>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</si>
  <si>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</si>
  <si>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</si>
  <si>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</si>
  <si>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</si>
  <si>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</si>
  <si>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</si>
  <si>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</si>
  <si>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</si>
  <si>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</si>
  <si>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</si>
  <si>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</si>
  <si>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</si>
  <si>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</si>
  <si>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</si>
  <si>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</si>
  <si>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</si>
  <si>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</si>
  <si>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</si>
  <si>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</si>
  <si>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</si>
  <si>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</si>
  <si>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</si>
  <si>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</si>
  <si>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</si>
  <si>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</si>
  <si>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</si>
  <si>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</si>
  <si>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</si>
  <si>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</si>
  <si>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</si>
  <si>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</si>
  <si>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</si>
  <si>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</si>
  <si>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</si>
  <si>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</si>
  <si>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</si>
  <si>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</si>
  <si>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</si>
  <si>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</si>
  <si>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</si>
  <si>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</si>
  <si>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</si>
  <si>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</si>
  <si>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</si>
  <si>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</si>
  <si>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</si>
  <si>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</si>
  <si>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</si>
  <si>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</si>
  <si>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</si>
  <si>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</si>
  <si>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</si>
  <si>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</si>
  <si>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</si>
  <si>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</si>
  <si>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</si>
  <si>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</si>
  <si>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</si>
  <si>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</si>
  <si>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</si>
  <si>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</si>
  <si>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</si>
  <si>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</si>
  <si>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</si>
  <si>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</si>
  <si>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</si>
  <si>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</si>
  <si>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</si>
  <si>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</si>
  <si>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</si>
  <si>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</si>
  <si>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</si>
  <si>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</si>
  <si>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</si>
  <si>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</si>
  <si>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</si>
  <si>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</si>
  <si>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</si>
  <si>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</si>
  <si>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</si>
  <si>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</si>
  <si>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</si>
  <si>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</si>
  <si>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</si>
  <si>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</si>
  <si>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</si>
  <si>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</si>
  <si>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</si>
  <si>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</si>
  <si>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</si>
  <si>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</si>
  <si>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</si>
  <si>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</si>
  <si>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</si>
  <si>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</si>
  <si>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</si>
  <si>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</si>
  <si>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</si>
  <si>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</si>
  <si>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</si>
  <si>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</si>
  <si>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</si>
  <si>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</si>
  <si>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</si>
  <si>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</si>
  <si>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</si>
  <si>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</si>
  <si>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</si>
  <si>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</si>
  <si>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</si>
  <si>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</si>
  <si>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</si>
  <si>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</si>
  <si>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</si>
  <si>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</si>
  <si>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</si>
  <si>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</si>
  <si>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</si>
  <si>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</si>
  <si>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</si>
  <si>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</si>
  <si>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</si>
  <si>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</si>
  <si>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</si>
  <si>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</si>
  <si>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</si>
  <si>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</si>
  <si>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</si>
  <si>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</si>
  <si>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</si>
  <si>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</si>
  <si>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</si>
  <si>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</si>
  <si>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</si>
  <si>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</si>
  <si>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</si>
  <si>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</si>
  <si>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</si>
  <si>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</si>
  <si>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</si>
  <si>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</si>
  <si>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</si>
  <si>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</si>
  <si>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</si>
  <si>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</si>
  <si>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</si>
  <si>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</si>
  <si>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</si>
  <si>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</si>
  <si>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</si>
  <si>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</si>
  <si>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</si>
  <si>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</si>
  <si>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</si>
  <si>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</si>
  <si>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</si>
  <si>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</si>
  <si>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</si>
  <si>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</si>
  <si>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</si>
  <si>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</si>
  <si>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</si>
  <si>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</si>
  <si>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</si>
  <si>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</si>
  <si>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</si>
  <si>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</si>
  <si>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</si>
  <si>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</si>
  <si>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</si>
  <si>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</si>
  <si>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</si>
  <si>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</si>
  <si>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</si>
  <si>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</si>
  <si>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</si>
  <si>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</si>
  <si>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</si>
  <si>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</si>
  <si>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</si>
  <si>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</si>
  <si>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</si>
  <si>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</si>
  <si>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</si>
  <si>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</si>
  <si>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</si>
  <si>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</si>
  <si>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</si>
  <si>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</si>
  <si>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</si>
  <si>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</si>
  <si>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</si>
  <si>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</si>
  <si>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</si>
  <si>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</si>
  <si>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</si>
  <si>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</si>
  <si>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</si>
  <si>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</si>
  <si>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</si>
  <si>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</si>
  <si>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</si>
  <si>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</si>
  <si>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</si>
  <si>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</si>
  <si>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</si>
  <si>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</si>
  <si>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</si>
  <si>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</si>
  <si>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</si>
  <si>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</si>
  <si>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</si>
  <si>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</si>
  <si>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</si>
  <si>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</si>
  <si>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</si>
  <si>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</si>
  <si>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</si>
  <si>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</si>
  <si>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</si>
  <si>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</si>
  <si>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</si>
  <si>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</si>
  <si>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</si>
  <si>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</si>
  <si>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</si>
  <si>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</si>
  <si>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</si>
  <si>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</si>
  <si>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</si>
  <si>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</si>
  <si>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</si>
  <si>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</si>
  <si>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</si>
  <si>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</si>
  <si>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</si>
  <si>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</si>
  <si>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</si>
  <si>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</si>
  <si>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</si>
  <si>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</si>
  <si>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</si>
  <si>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</si>
  <si>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</si>
  <si>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</si>
  <si>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</si>
  <si>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</si>
  <si>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</si>
  <si>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</si>
  <si>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</si>
  <si>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</si>
  <si>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</si>
  <si>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</si>
  <si>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</si>
  <si>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</si>
  <si>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</si>
  <si>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</si>
  <si>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</si>
  <si>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</si>
  <si>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</si>
  <si>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</si>
  <si>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</si>
  <si>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</si>
  <si>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</si>
  <si>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</si>
  <si>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</si>
  <si>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</si>
  <si>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</si>
  <si>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</si>
  <si>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</si>
  <si>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</si>
  <si>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</si>
  <si>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</si>
  <si>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</si>
  <si>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</si>
  <si>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</si>
  <si>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</si>
  <si>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</si>
  <si>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</si>
  <si>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</si>
  <si>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</si>
  <si>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</si>
  <si>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</si>
  <si>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</si>
  <si>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</si>
  <si>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</si>
  <si>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</si>
  <si>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</si>
  <si>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</si>
  <si>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</si>
  <si>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</si>
  <si>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</si>
  <si>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</si>
  <si>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</si>
  <si>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</si>
  <si>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</si>
  <si>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</si>
  <si>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</si>
  <si>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</si>
  <si>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</si>
  <si>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</si>
  <si>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</si>
  <si>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</si>
  <si>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</si>
  <si>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</si>
  <si>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</si>
  <si>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</si>
  <si>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</si>
  <si>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</si>
  <si>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</si>
  <si>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</si>
  <si>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</si>
  <si>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</si>
  <si>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</si>
  <si>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</si>
  <si>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</si>
  <si>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</si>
  <si>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</si>
  <si>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</si>
  <si>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</si>
  <si>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</si>
  <si>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</si>
  <si>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</si>
  <si>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</si>
  <si>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</si>
  <si>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</si>
  <si>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</si>
  <si>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</si>
  <si>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</si>
  <si>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</si>
  <si>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</si>
  <si>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</si>
  <si>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</si>
  <si>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</si>
  <si>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</si>
  <si>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</si>
  <si>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</si>
  <si>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</si>
  <si>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</si>
  <si>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</si>
  <si>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</si>
  <si>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</si>
  <si>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</si>
  <si>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</si>
  <si>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</si>
  <si>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</si>
  <si>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</si>
  <si>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</si>
  <si>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</si>
  <si>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</si>
  <si>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</si>
  <si>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</si>
  <si>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</si>
  <si>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</si>
  <si>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</si>
  <si>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</si>
  <si>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</si>
  <si>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</si>
  <si>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</si>
  <si>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</si>
  <si>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</si>
  <si>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</si>
  <si>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</si>
  <si>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</si>
  <si>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</si>
  <si>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</si>
  <si>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</si>
  <si>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</si>
  <si>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</si>
  <si>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</si>
  <si>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</si>
  <si>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</si>
  <si>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</si>
  <si>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</si>
  <si>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</si>
  <si>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</si>
  <si>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</si>
  <si>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</si>
  <si>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</si>
  <si>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</si>
  <si>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</si>
  <si>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</si>
  <si>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</si>
  <si>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</si>
  <si>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</si>
  <si>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</si>
  <si>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</si>
  <si>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</si>
  <si>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</si>
  <si>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</si>
  <si>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</si>
  <si>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</si>
  <si>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</si>
  <si>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</si>
  <si>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</si>
  <si>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</si>
  <si>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</si>
  <si>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</si>
  <si>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</si>
  <si>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</si>
  <si>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</si>
  <si>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</si>
  <si>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</si>
  <si>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</si>
  <si>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</si>
  <si>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</si>
  <si>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</si>
  <si>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</si>
  <si>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</si>
  <si>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</si>
  <si>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</si>
  <si>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</si>
  <si>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</si>
  <si>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</si>
  <si>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</si>
  <si>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</si>
  <si>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</si>
  <si>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</si>
  <si>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</si>
  <si>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</si>
  <si>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</si>
  <si>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</si>
  <si>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</si>
  <si>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</si>
  <si>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</si>
  <si>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</si>
  <si>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</si>
  <si>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</si>
  <si>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</si>
  <si>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</si>
  <si>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</si>
  <si>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</si>
  <si>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</si>
  <si>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</si>
  <si>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</si>
  <si>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</si>
  <si>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</si>
  <si>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</si>
  <si>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</si>
  <si>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</si>
  <si>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</si>
  <si>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</si>
  <si>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</si>
  <si>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</si>
  <si>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</si>
  <si>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</si>
  <si>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</si>
  <si>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</si>
  <si>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</si>
  <si>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</si>
  <si>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</si>
  <si>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</si>
  <si>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</si>
  <si>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</si>
  <si>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</si>
  <si>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</si>
  <si>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</si>
  <si>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</si>
  <si>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</si>
  <si>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</si>
  <si>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</si>
  <si>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</si>
  <si>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</si>
  <si>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</si>
  <si>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</si>
  <si>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</si>
  <si>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</si>
  <si>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</si>
  <si>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</si>
  <si>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</si>
  <si>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</si>
  <si>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</si>
  <si>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</si>
  <si>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</si>
  <si>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</si>
  <si>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</si>
  <si>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</si>
  <si>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</si>
  <si>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</si>
  <si>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</si>
  <si>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</si>
  <si>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</si>
  <si>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</si>
  <si>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</si>
  <si>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</si>
  <si>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</si>
  <si>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</si>
  <si>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</si>
  <si>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</si>
  <si>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</si>
  <si>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</si>
  <si>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</si>
  <si>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</si>
  <si>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</si>
  <si>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</si>
  <si>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</si>
  <si>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</si>
  <si>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</si>
  <si>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</si>
  <si>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</si>
  <si>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</si>
  <si>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</si>
  <si>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</si>
  <si>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</si>
  <si>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</si>
  <si>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</si>
  <si>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</si>
  <si>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</si>
  <si>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</si>
  <si>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</si>
  <si>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</si>
  <si>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</si>
  <si>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</si>
  <si>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</si>
  <si>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</si>
  <si>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</si>
  <si>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</si>
  <si>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</si>
  <si>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</si>
  <si>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</si>
  <si>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</si>
  <si>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</si>
  <si>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</si>
  <si>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</si>
  <si>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</si>
  <si>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</si>
  <si>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</si>
  <si>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</si>
  <si>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</si>
  <si>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</si>
  <si>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</si>
  <si>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</si>
  <si>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</si>
  <si>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</si>
  <si>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</si>
  <si>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</si>
  <si>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</si>
  <si>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</si>
  <si>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</si>
  <si>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</si>
  <si>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</si>
  <si>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</si>
  <si>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</si>
  <si>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</si>
  <si>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</si>
  <si>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</si>
  <si>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</si>
  <si>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</si>
  <si>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</si>
  <si>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</si>
  <si>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</si>
  <si>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</si>
  <si>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</si>
  <si>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</si>
  <si>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</si>
  <si>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</si>
  <si>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</si>
  <si>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</si>
  <si>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</si>
  <si>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</si>
  <si>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</si>
  <si>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</si>
  <si>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</si>
  <si>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</si>
  <si>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</si>
  <si>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</si>
  <si>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</si>
  <si>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</si>
  <si>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</si>
  <si>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</si>
  <si>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</si>
  <si>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</si>
  <si>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</si>
  <si>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</si>
  <si>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</si>
  <si>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</si>
  <si>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</si>
  <si>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</si>
  <si>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</si>
  <si>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</si>
  <si>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</si>
  <si>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</si>
  <si>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</si>
  <si>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</si>
  <si>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</si>
  <si>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</si>
  <si>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</si>
  <si>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</si>
  <si>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</si>
  <si>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</si>
  <si>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</si>
  <si>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</si>
  <si>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</si>
  <si>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</si>
  <si>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</si>
  <si>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</si>
  <si>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</si>
  <si>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</si>
  <si>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</si>
  <si>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</si>
  <si>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</si>
  <si>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</si>
  <si>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</si>
  <si>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</si>
  <si>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</si>
  <si>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</si>
  <si>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</si>
  <si>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</si>
  <si>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</si>
  <si>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</si>
  <si>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</si>
  <si>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</si>
  <si>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</si>
  <si>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</si>
  <si>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</si>
  <si>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</si>
  <si>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</si>
  <si>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</si>
  <si>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</si>
  <si>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</si>
  <si>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</si>
  <si>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</si>
  <si>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</si>
  <si>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</si>
  <si>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</si>
  <si>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</si>
  <si>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</si>
  <si>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</si>
  <si>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</si>
  <si>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</si>
  <si>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</si>
  <si>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</si>
  <si>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</si>
  <si>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</si>
  <si>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</si>
  <si>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</si>
  <si>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</si>
  <si>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</si>
  <si>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</si>
  <si>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</si>
  <si>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</si>
  <si>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</si>
  <si>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</si>
  <si>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</si>
  <si>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</si>
  <si>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</si>
  <si>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</si>
  <si>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</si>
  <si>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</si>
  <si>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</si>
  <si>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</si>
  <si>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</si>
  <si>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</si>
  <si>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</si>
  <si>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</si>
  <si>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</si>
  <si>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</si>
  <si>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</si>
  <si>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</si>
  <si>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</si>
  <si>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</si>
  <si>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</si>
  <si>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</si>
  <si>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</si>
  <si>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</si>
  <si>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</si>
  <si>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</si>
  <si>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</si>
  <si>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</si>
  <si>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</si>
  <si>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</si>
  <si>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</si>
  <si>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</si>
  <si>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</si>
  <si>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</si>
  <si>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</si>
  <si>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</si>
  <si>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</si>
  <si>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</si>
  <si>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</si>
  <si>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</si>
  <si>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</si>
  <si>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</si>
  <si>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</si>
  <si>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</si>
  <si>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</si>
  <si>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</si>
  <si>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</si>
  <si>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</si>
  <si>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</si>
  <si>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</si>
  <si>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</si>
  <si>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</si>
  <si>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</si>
  <si>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</si>
  <si>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</si>
  <si>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</si>
  <si>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</si>
  <si>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</si>
  <si>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</si>
  <si>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</si>
  <si>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</si>
  <si>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</si>
  <si>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</si>
  <si>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</si>
  <si>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</si>
  <si>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</si>
  <si>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</si>
  <si>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</si>
  <si>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</si>
  <si>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</si>
  <si>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</si>
  <si>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</si>
  <si>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</si>
  <si>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</si>
  <si>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</si>
  <si>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</si>
  <si>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</si>
  <si>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</si>
  <si>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</si>
  <si>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</si>
  <si>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</si>
  <si>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</si>
  <si>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</si>
  <si>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</si>
  <si>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</si>
  <si>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</si>
  <si>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</si>
  <si>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</si>
  <si>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</si>
  <si>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</si>
  <si>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</si>
  <si>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</si>
  <si>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</si>
  <si>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</si>
  <si>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</si>
  <si>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</si>
  <si>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</si>
  <si>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</si>
  <si>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</si>
  <si>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</si>
  <si>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</si>
  <si>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</si>
  <si>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</si>
  <si>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</si>
  <si>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</si>
  <si>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</si>
  <si>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</si>
  <si>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</si>
  <si>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</si>
  <si>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</si>
  <si>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</si>
  <si>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</si>
  <si>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</si>
  <si>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</si>
  <si>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</si>
  <si>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</si>
  <si>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</si>
  <si>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</si>
  <si>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</si>
  <si>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</si>
  <si>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</si>
  <si>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</si>
  <si>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</si>
  <si>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</si>
  <si>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</si>
  <si>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</si>
  <si>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</si>
  <si>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</si>
  <si>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</si>
  <si>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</si>
  <si>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</si>
  <si>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</si>
  <si>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</si>
  <si>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</si>
  <si>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</si>
  <si>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</si>
  <si>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</si>
  <si>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</si>
  <si>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</si>
  <si>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</si>
  <si>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</si>
  <si>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</si>
  <si>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</si>
  <si>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</si>
  <si>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</si>
  <si>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</si>
  <si>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</si>
  <si>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</si>
  <si>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</si>
  <si>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</si>
  <si>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</si>
  <si>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</si>
  <si>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</si>
  <si>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</si>
  <si>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</si>
  <si>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</si>
  <si>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</si>
  <si>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</si>
  <si>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</si>
  <si>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</si>
  <si>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</si>
  <si>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</si>
  <si>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</si>
  <si>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</si>
  <si>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</si>
  <si>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</si>
  <si>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</si>
  <si>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</si>
  <si>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</si>
  <si>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</si>
  <si>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</si>
  <si>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</si>
  <si>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</si>
  <si>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</si>
  <si>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</si>
  <si>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</si>
  <si>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</si>
  <si>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</si>
  <si>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</si>
  <si>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</si>
  <si>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</si>
  <si>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</si>
  <si>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</si>
  <si>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</si>
  <si>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</si>
  <si>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</si>
  <si>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</si>
  <si>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</si>
  <si>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</si>
  <si>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</si>
  <si>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</si>
  <si>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</si>
  <si>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</si>
  <si>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</si>
  <si>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</si>
  <si>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</si>
  <si>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</si>
  <si>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</si>
  <si>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</si>
  <si>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</si>
  <si>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</si>
  <si>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</si>
  <si>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</si>
  <si>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</si>
  <si>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</si>
  <si>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</si>
  <si>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</si>
  <si>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</si>
  <si>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</si>
  <si>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</si>
  <si>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</si>
  <si>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</si>
  <si>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</si>
  <si>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</si>
  <si>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</si>
  <si>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</si>
  <si>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</si>
  <si>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</si>
  <si>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</si>
  <si>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</si>
  <si>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</si>
  <si>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</si>
  <si>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</si>
  <si>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</si>
  <si>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</si>
  <si>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</si>
  <si>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</si>
  <si>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</si>
  <si>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</si>
  <si>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</si>
  <si>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</si>
  <si>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</si>
  <si>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</si>
  <si>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</si>
  <si>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</si>
  <si>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</si>
  <si>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</si>
  <si>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</si>
  <si>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</si>
  <si>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</si>
  <si>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</si>
  <si>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</si>
  <si>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</si>
  <si>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</si>
  <si>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</si>
  <si>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</si>
  <si>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</si>
  <si>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</si>
  <si>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</si>
  <si>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</si>
  <si>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</si>
  <si>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</si>
  <si>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</si>
  <si>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</si>
  <si>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</si>
  <si>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</si>
  <si>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</si>
  <si>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</si>
  <si>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</si>
  <si>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</si>
  <si>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</si>
  <si>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</si>
  <si>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</si>
  <si>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</si>
  <si>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</si>
  <si>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</si>
  <si>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</si>
  <si>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</si>
  <si>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</si>
  <si>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</si>
  <si>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</si>
  <si>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</si>
  <si>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</si>
  <si>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</si>
  <si>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</si>
  <si>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</si>
  <si>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</si>
  <si>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</si>
  <si>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</si>
  <si>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</si>
  <si>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</si>
  <si>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</si>
  <si>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</si>
  <si>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</si>
  <si>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</si>
  <si>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</si>
  <si>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</si>
  <si>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</si>
  <si>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</si>
  <si>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</si>
  <si>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</si>
  <si>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</si>
  <si>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</si>
  <si>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</si>
  <si>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</si>
  <si>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</si>
  <si>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</si>
  <si>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</si>
  <si>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</si>
  <si>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</si>
  <si>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</si>
  <si>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</si>
  <si>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</si>
  <si>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</si>
  <si>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</si>
  <si>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</si>
  <si>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</si>
  <si>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</si>
  <si>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</si>
  <si>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</si>
  <si>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</si>
  <si>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</si>
  <si>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</si>
  <si>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</si>
  <si>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</si>
  <si>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</si>
  <si>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</si>
  <si>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</si>
  <si>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</si>
  <si>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</si>
  <si>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</si>
  <si>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</si>
  <si>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</si>
  <si>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</si>
  <si>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</si>
  <si>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</si>
  <si>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</si>
  <si>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</si>
  <si>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</si>
  <si>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</si>
  <si>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</si>
  <si>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</si>
  <si>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</si>
  <si>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</si>
  <si>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</si>
  <si>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</si>
  <si>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</si>
  <si>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</si>
  <si>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</si>
  <si>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</si>
  <si>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</si>
  <si>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</si>
  <si>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</si>
  <si>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</si>
  <si>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</si>
  <si>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</si>
  <si>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</si>
  <si>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</si>
  <si>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</si>
  <si>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</si>
  <si>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</si>
  <si>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</si>
  <si>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</si>
  <si>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</si>
  <si>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</si>
  <si>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</si>
  <si>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</si>
  <si>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</si>
  <si>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</si>
  <si>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</si>
  <si>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</si>
  <si>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</si>
  <si>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</si>
  <si>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</si>
  <si>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</si>
  <si>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</si>
  <si>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</si>
  <si>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</si>
  <si>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</si>
  <si>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</si>
  <si>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</si>
  <si>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</si>
  <si>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</si>
  <si>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</si>
  <si>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</si>
  <si>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</si>
  <si>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</si>
  <si>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</si>
  <si>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</si>
  <si>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</si>
  <si>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</si>
  <si>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</si>
  <si>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</si>
  <si>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</si>
  <si>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</si>
  <si>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</si>
  <si>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</si>
  <si>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</si>
  <si>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</si>
  <si>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</si>
  <si>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</si>
  <si>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</si>
  <si>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</si>
  <si>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</si>
  <si>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</si>
  <si>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</si>
  <si>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</si>
  <si>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</si>
  <si>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</si>
  <si>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</si>
  <si>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</si>
  <si>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</si>
  <si>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</si>
  <si>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</si>
  <si>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</si>
  <si>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</si>
  <si>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</si>
  <si>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</si>
  <si>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</si>
  <si>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</si>
  <si>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</si>
  <si>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</si>
  <si>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</si>
  <si>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</si>
  <si>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</si>
  <si>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</si>
  <si>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</si>
  <si>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</si>
  <si>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</si>
  <si>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</si>
  <si>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</si>
  <si>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</si>
  <si>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</si>
  <si>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</si>
  <si>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</si>
  <si>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</si>
  <si>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</si>
  <si>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</si>
  <si>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</si>
  <si>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</si>
  <si>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</si>
  <si>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</si>
  <si>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</si>
  <si>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</si>
  <si>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</si>
  <si>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</si>
  <si>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</si>
  <si>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</si>
  <si>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</si>
  <si>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</si>
  <si>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</si>
  <si>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</si>
  <si>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</si>
  <si>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</si>
  <si>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</si>
  <si>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</si>
  <si>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</si>
  <si>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</si>
  <si>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</si>
  <si>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</si>
  <si>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</si>
  <si>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</si>
  <si>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</si>
  <si>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</si>
  <si>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</si>
  <si>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</si>
  <si>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</si>
  <si>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</si>
  <si>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</si>
  <si>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</si>
  <si>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</si>
  <si>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</si>
  <si>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</si>
  <si>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</si>
  <si>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</si>
  <si>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</si>
  <si>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</si>
  <si>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</si>
  <si>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</si>
  <si>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</si>
  <si>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</si>
  <si>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</si>
  <si>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</si>
  <si>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</si>
  <si>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</si>
  <si>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</si>
  <si>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</si>
  <si>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</si>
  <si>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</si>
  <si>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</si>
  <si>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</si>
  <si>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</si>
  <si>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</si>
  <si>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</si>
  <si>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</si>
  <si>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</si>
  <si>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</si>
  <si>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</si>
  <si>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</si>
  <si>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</si>
  <si>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</si>
  <si>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</si>
  <si>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</si>
  <si>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</si>
  <si>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</si>
  <si>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</si>
  <si>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</si>
  <si>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</si>
  <si>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</si>
  <si>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</si>
  <si>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</si>
  <si>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</si>
  <si>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</si>
  <si>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</si>
  <si>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</si>
  <si>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</si>
  <si>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</si>
  <si>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</si>
  <si>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</si>
  <si>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</si>
  <si>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</si>
  <si>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</si>
  <si>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</si>
  <si>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</si>
  <si>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</si>
  <si>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</si>
  <si>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</si>
  <si>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</si>
  <si>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</si>
  <si>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</si>
  <si>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</si>
  <si>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</si>
  <si>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</si>
  <si>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</si>
  <si>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</si>
  <si>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</si>
  <si>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</si>
  <si>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</si>
  <si>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</si>
  <si>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</si>
  <si>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</si>
  <si>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</si>
  <si>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</si>
  <si>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</si>
  <si>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</si>
  <si>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</si>
  <si>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</si>
  <si>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</si>
  <si>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</si>
  <si>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</si>
  <si>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</si>
  <si>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</si>
  <si>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</si>
  <si>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</si>
  <si>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</si>
  <si>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</si>
  <si>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</si>
  <si>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</si>
  <si>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</si>
  <si>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</si>
  <si>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</si>
  <si>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</si>
  <si>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</si>
  <si>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</si>
  <si>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</si>
  <si>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</si>
  <si>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</si>
  <si>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</si>
  <si>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</si>
  <si>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</si>
  <si>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</si>
  <si>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</si>
  <si>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</si>
  <si>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</si>
  <si>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</si>
  <si>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</si>
  <si>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</si>
  <si>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</si>
  <si>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</si>
  <si>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</si>
  <si>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</si>
  <si>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</si>
  <si>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</si>
  <si>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</si>
  <si>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</si>
  <si>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</si>
  <si>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</si>
  <si>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</si>
  <si>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</si>
  <si>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</si>
  <si>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</si>
  <si>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</si>
  <si>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</si>
  <si>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</si>
  <si>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</si>
  <si>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</si>
  <si>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</si>
  <si>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</si>
  <si>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</si>
  <si>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</si>
  <si>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</si>
  <si>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</si>
  <si>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</si>
  <si>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</si>
  <si>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</si>
  <si>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</si>
  <si>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</si>
  <si>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</si>
  <si>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</si>
  <si>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</si>
  <si>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</si>
  <si>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</si>
  <si>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</si>
  <si>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</si>
  <si>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</si>
  <si>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</si>
  <si>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</si>
  <si>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</si>
  <si>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</si>
  <si>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</si>
  <si>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</si>
  <si>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</si>
  <si>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</si>
  <si>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</si>
  <si>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</si>
  <si>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</si>
  <si>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</si>
  <si>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</si>
  <si>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</si>
  <si>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</si>
  <si>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</si>
  <si>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</si>
  <si>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</si>
  <si>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</si>
  <si>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</si>
  <si>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</si>
  <si>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</si>
  <si>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</si>
  <si>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</si>
  <si>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</si>
  <si>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</si>
  <si>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</si>
  <si>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</si>
  <si>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</si>
  <si>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</si>
  <si>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</si>
  <si>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</si>
  <si>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</si>
  <si>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</si>
  <si>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</si>
  <si>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</si>
  <si>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</si>
  <si>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</si>
  <si>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</si>
  <si>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</si>
  <si>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</si>
  <si>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</si>
  <si>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</si>
  <si>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</si>
  <si>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</si>
  <si>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</si>
  <si>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</si>
  <si>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</si>
  <si>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</si>
  <si>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</si>
  <si>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</si>
  <si>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</si>
  <si>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</si>
  <si>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</si>
  <si>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</si>
  <si>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</si>
  <si>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</si>
  <si>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</si>
  <si>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</si>
  <si>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</si>
  <si>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</si>
  <si>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</si>
  <si>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</si>
  <si>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</si>
  <si>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</si>
  <si>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</si>
  <si>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</si>
  <si>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</si>
  <si>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</si>
  <si>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</si>
  <si>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</si>
  <si>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</si>
  <si>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</si>
  <si>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</si>
  <si>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</si>
  <si>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</si>
  <si>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</si>
  <si>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</si>
  <si>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</si>
  <si>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</si>
  <si>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</si>
  <si>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</si>
  <si>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</si>
  <si>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</si>
  <si>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</si>
  <si>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</si>
  <si>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</si>
  <si>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</si>
  <si>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</si>
  <si>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</si>
  <si>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</si>
  <si>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</si>
  <si>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</si>
  <si>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</si>
  <si>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</si>
  <si>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</si>
  <si>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</si>
  <si>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</si>
  <si>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</si>
  <si>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</si>
  <si>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</si>
  <si>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</si>
  <si>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</si>
  <si>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</si>
  <si>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</si>
  <si>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</si>
  <si>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</si>
  <si>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</si>
  <si>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</si>
  <si>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</si>
  <si>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</si>
  <si>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</si>
  <si>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</si>
  <si>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</si>
  <si>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</si>
  <si>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</si>
  <si>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</si>
  <si>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</si>
  <si>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</si>
  <si>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</si>
  <si>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</si>
  <si>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</si>
  <si>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</si>
  <si>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</si>
  <si>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</si>
  <si>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</si>
  <si>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</si>
  <si>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</si>
  <si>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</si>
  <si>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</si>
  <si>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</si>
  <si>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</si>
  <si>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</si>
  <si>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</si>
  <si>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</si>
  <si>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</si>
  <si>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</si>
  <si>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</si>
  <si>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</si>
  <si>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</si>
  <si>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</si>
  <si>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</si>
  <si>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</si>
  <si>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</si>
  <si>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</si>
  <si>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</si>
  <si>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</si>
  <si>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</si>
  <si>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</si>
  <si>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</si>
  <si>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</si>
  <si>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</si>
  <si>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</si>
  <si>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</si>
  <si>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</si>
  <si>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</si>
  <si>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</si>
  <si>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</si>
  <si>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</si>
  <si>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</si>
  <si>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</si>
  <si>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</si>
  <si>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</si>
  <si>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</si>
  <si>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</si>
  <si>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</si>
  <si>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</si>
  <si>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</si>
  <si>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</si>
  <si>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</si>
  <si>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</si>
  <si>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</si>
  <si>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</si>
  <si>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</si>
  <si>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</si>
  <si>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</si>
  <si>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</si>
  <si>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</si>
  <si>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</si>
  <si>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</si>
  <si>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</si>
  <si>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</si>
  <si>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</si>
  <si>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</si>
  <si>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</si>
  <si>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</si>
  <si>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</si>
  <si>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</si>
  <si>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</si>
  <si>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</si>
  <si>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</si>
  <si>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</si>
  <si>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</si>
  <si>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</si>
  <si>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</si>
  <si>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</si>
  <si>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</si>
  <si>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</si>
  <si>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</si>
  <si>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</si>
  <si>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</si>
  <si>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</si>
  <si>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</si>
  <si>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</si>
  <si>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</si>
  <si>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</si>
  <si>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</si>
  <si>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</si>
  <si>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</si>
  <si>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</si>
  <si>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</si>
  <si>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</si>
  <si>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</si>
  <si>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</si>
  <si>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</si>
  <si>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</si>
  <si>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</si>
  <si>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</si>
  <si>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</si>
  <si>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</si>
  <si>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</si>
  <si>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</si>
  <si>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</si>
  <si>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</si>
  <si>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</si>
  <si>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</si>
  <si>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</si>
  <si>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</si>
  <si>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</si>
  <si>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</si>
  <si>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</si>
  <si>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</si>
  <si>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</si>
  <si>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</si>
  <si>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</si>
  <si>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</si>
  <si>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</si>
  <si>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</si>
  <si>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</si>
  <si>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</si>
  <si>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</si>
  <si>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</si>
  <si>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</si>
  <si>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</si>
  <si>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</si>
  <si>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</si>
  <si>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</si>
  <si>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</si>
  <si>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</si>
  <si>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</si>
  <si>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</si>
  <si>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</si>
  <si>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</si>
  <si>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</si>
  <si>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</si>
  <si>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</si>
  <si>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</si>
  <si>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</si>
  <si>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</si>
  <si>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</si>
  <si>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</si>
  <si>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</si>
  <si>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</si>
  <si>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</si>
  <si>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</si>
  <si>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</si>
  <si>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</si>
  <si>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</si>
  <si>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</si>
  <si>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</si>
  <si>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</si>
  <si>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</si>
  <si>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</si>
  <si>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</si>
  <si>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</si>
  <si>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</si>
  <si>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</si>
  <si>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</si>
  <si>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</si>
  <si>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</si>
  <si>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</si>
  <si>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</si>
  <si>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</si>
  <si>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</si>
  <si>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</si>
  <si>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</si>
  <si>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</si>
  <si>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</si>
  <si>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</si>
  <si>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</si>
  <si>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</si>
  <si>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</si>
  <si>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</si>
  <si>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</si>
  <si>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</si>
  <si>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</si>
  <si>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</si>
  <si>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</si>
  <si>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</si>
  <si>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</si>
  <si>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</si>
  <si>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</si>
  <si>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</si>
  <si>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</si>
  <si>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</si>
  <si>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</si>
  <si>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</si>
  <si>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</si>
  <si>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</si>
  <si>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</si>
  <si>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</si>
  <si>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</si>
  <si>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</si>
  <si>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</si>
  <si>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</si>
  <si>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</si>
  <si>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</si>
  <si>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</si>
  <si>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</si>
  <si>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</si>
  <si>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</si>
  <si>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</si>
  <si>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</si>
  <si>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</si>
  <si>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</si>
  <si>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</si>
  <si>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</si>
  <si>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</si>
  <si>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</si>
  <si>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</si>
  <si>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</si>
  <si>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</si>
  <si>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</si>
  <si>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</si>
  <si>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</si>
  <si>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</si>
  <si>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</si>
  <si>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</si>
  <si>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</si>
  <si>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</si>
  <si>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</si>
  <si>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</si>
  <si>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</si>
  <si>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</si>
  <si>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</si>
  <si>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</si>
  <si>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</si>
  <si>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</si>
  <si>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</si>
  <si>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</si>
  <si>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</si>
  <si>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</si>
  <si>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</si>
  <si>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</si>
  <si>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</si>
  <si>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</si>
  <si>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</si>
  <si>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</si>
  <si>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</si>
  <si>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</si>
  <si>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</si>
  <si>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</si>
  <si>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</si>
  <si>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</si>
  <si>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</si>
  <si>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</si>
  <si>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</si>
  <si>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</si>
  <si>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</si>
  <si>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</si>
  <si>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</si>
  <si>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</si>
  <si>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</si>
  <si>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</si>
  <si>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</si>
  <si>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</si>
  <si>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</si>
  <si>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</si>
  <si>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</si>
  <si>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</si>
  <si>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</si>
  <si>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</si>
  <si>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</si>
  <si>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</si>
  <si>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</si>
  <si>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</si>
  <si>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</si>
  <si>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</si>
  <si>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</si>
  <si>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</si>
  <si>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</si>
  <si>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</si>
  <si>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</si>
  <si>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</si>
  <si>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</si>
  <si>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</si>
  <si>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</si>
  <si>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</si>
  <si>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</si>
  <si>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</si>
  <si>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</si>
  <si>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</si>
  <si>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</si>
  <si>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</si>
  <si>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</si>
  <si>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</si>
  <si>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</si>
  <si>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</si>
  <si>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</si>
  <si>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</si>
  <si>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</si>
  <si>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</si>
  <si>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</si>
  <si>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</si>
  <si>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</si>
  <si>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</si>
  <si>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</si>
  <si>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</si>
  <si>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</si>
  <si>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</si>
  <si>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</si>
  <si>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</si>
  <si>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</si>
  <si>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</si>
  <si>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</si>
  <si>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</si>
  <si>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</si>
  <si>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</si>
  <si>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</si>
  <si>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</si>
  <si>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</si>
  <si>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</si>
  <si>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</si>
  <si>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</si>
  <si>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</si>
  <si>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</si>
  <si>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</si>
  <si>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</si>
  <si>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</si>
  <si>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</si>
  <si>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</si>
  <si>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</si>
  <si>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</si>
  <si>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</si>
  <si>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</si>
  <si>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</si>
  <si>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</si>
  <si>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</si>
  <si>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</si>
  <si>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</si>
  <si>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</si>
  <si>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</si>
  <si>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</si>
  <si>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</si>
  <si>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</si>
  <si>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</si>
  <si>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</si>
  <si>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</si>
  <si>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</si>
  <si>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</si>
  <si>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</si>
  <si>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</si>
  <si>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</si>
  <si>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</si>
  <si>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</si>
  <si>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</si>
  <si>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</si>
  <si>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</si>
  <si>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</si>
  <si>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</si>
  <si>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</si>
  <si>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</si>
  <si>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</si>
  <si>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</si>
  <si>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</si>
  <si>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</si>
  <si>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</si>
  <si>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</si>
  <si>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</si>
  <si>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</si>
  <si>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</si>
  <si>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</si>
  <si>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</si>
  <si>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</si>
  <si>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</si>
  <si>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</si>
  <si>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</si>
  <si>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</si>
  <si>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</si>
  <si>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</si>
  <si>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</si>
  <si>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</si>
  <si>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</si>
  <si>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</si>
  <si>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</si>
  <si>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</si>
  <si>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</si>
  <si>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</si>
  <si>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</si>
  <si>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</si>
  <si>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</si>
  <si>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</si>
  <si>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</si>
  <si>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</si>
  <si>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</si>
  <si>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</si>
  <si>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</si>
  <si>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</si>
  <si>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</si>
  <si>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</si>
  <si>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</si>
  <si>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</si>
  <si>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</si>
  <si>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</si>
  <si>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</si>
  <si>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</si>
  <si>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</si>
  <si>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</si>
  <si>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</si>
  <si>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</si>
  <si>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</si>
  <si>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</si>
  <si>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</si>
  <si>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</si>
  <si>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</si>
  <si>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</si>
  <si>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</si>
  <si>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</si>
  <si>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</si>
  <si>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</si>
  <si>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</si>
  <si>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</si>
  <si>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</si>
  <si>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</si>
  <si>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</si>
  <si>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</si>
  <si>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</si>
  <si>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</si>
  <si>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</si>
  <si>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</si>
  <si>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</si>
  <si>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</si>
  <si>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</si>
  <si>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</si>
  <si>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</si>
  <si>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</si>
  <si>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</si>
  <si>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</si>
  <si>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</si>
  <si>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</si>
  <si>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</si>
  <si>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</si>
  <si>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</si>
  <si>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</si>
  <si>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</si>
  <si>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</si>
  <si>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</si>
  <si>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</si>
  <si>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</si>
  <si>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</si>
  <si>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</si>
  <si>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</si>
  <si>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</si>
  <si>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</si>
  <si>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</si>
  <si>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</si>
  <si>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</si>
  <si>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</si>
  <si>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</si>
  <si>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</si>
  <si>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</si>
  <si>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</si>
  <si>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</si>
  <si>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</si>
  <si>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</si>
  <si>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</si>
  <si>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</si>
  <si>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</si>
  <si>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</si>
  <si>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</si>
  <si>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</si>
  <si>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</si>
  <si>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</si>
  <si>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</si>
  <si>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</si>
  <si>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</si>
  <si>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</si>
  <si>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</si>
  <si>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</si>
  <si>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</si>
  <si>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</si>
  <si>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</si>
  <si>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</si>
  <si>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</si>
  <si>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</si>
  <si>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</si>
  <si>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</si>
  <si>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</si>
  <si>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</si>
  <si>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</si>
  <si>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</si>
  <si>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</si>
  <si>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</si>
  <si>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</si>
  <si>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</si>
  <si>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</si>
  <si>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</si>
  <si>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</si>
  <si>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</si>
  <si>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</si>
  <si>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</si>
  <si>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</si>
  <si>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</si>
  <si>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</si>
  <si>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</si>
  <si>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</si>
  <si>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</si>
  <si>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</si>
  <si>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</si>
  <si>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</si>
  <si>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</si>
  <si>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</si>
  <si>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</si>
  <si>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</si>
  <si>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</si>
  <si>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</si>
  <si>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</si>
  <si>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</si>
  <si>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</si>
  <si>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</si>
  <si>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</si>
  <si>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</si>
  <si>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</si>
  <si>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</si>
  <si>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</si>
  <si>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</si>
  <si>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</si>
  <si>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</si>
  <si>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</si>
  <si>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</si>
  <si>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</si>
  <si>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</si>
  <si>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</si>
  <si>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</si>
  <si>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</si>
  <si>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</si>
  <si>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</si>
  <si>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</si>
  <si>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</si>
  <si>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</si>
  <si>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</si>
  <si>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</si>
  <si>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</si>
  <si>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</si>
  <si>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</si>
  <si>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</si>
  <si>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</si>
  <si>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</si>
  <si>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</si>
  <si>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</si>
  <si>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</si>
  <si>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</si>
  <si>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</si>
  <si>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</si>
  <si>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</si>
  <si>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</si>
  <si>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</si>
  <si>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</si>
  <si>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</si>
  <si>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</si>
  <si>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</si>
  <si>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</si>
  <si>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</si>
  <si>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</si>
  <si>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</si>
  <si>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</si>
  <si>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</si>
  <si>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</si>
  <si>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</si>
  <si>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</si>
  <si>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</si>
  <si>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</si>
  <si>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</si>
  <si>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</si>
  <si>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</si>
  <si>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</si>
  <si>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</si>
  <si>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</si>
  <si>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</si>
  <si>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</si>
  <si>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</si>
  <si>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</si>
  <si>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</si>
  <si>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</si>
  <si>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</si>
  <si>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</si>
  <si>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</si>
  <si>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</si>
  <si>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</si>
  <si>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</si>
  <si>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</si>
  <si>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</si>
  <si>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</si>
  <si>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</si>
  <si>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</si>
  <si>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</si>
  <si>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</si>
  <si>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</si>
  <si>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</si>
  <si>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</si>
  <si>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</si>
  <si>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</si>
  <si>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</si>
  <si>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</si>
  <si>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</si>
  <si>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</si>
  <si>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</si>
  <si>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</si>
  <si>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</si>
  <si>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</si>
  <si>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</si>
  <si>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</si>
  <si>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</si>
  <si>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</si>
  <si>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</si>
  <si>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</si>
  <si>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</si>
  <si>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</si>
  <si>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</si>
  <si>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</si>
  <si>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</si>
  <si>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</si>
  <si>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</si>
  <si>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</si>
  <si>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</si>
  <si>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</si>
  <si>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</si>
  <si>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</si>
  <si>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</si>
  <si>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</si>
  <si>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</si>
  <si>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</si>
  <si>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</si>
  <si>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</si>
  <si>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</si>
  <si>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</si>
  <si>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</si>
  <si>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</si>
  <si>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</si>
  <si>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</si>
  <si>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</si>
  <si>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</si>
  <si>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</si>
  <si>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</si>
  <si>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</si>
  <si>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</si>
  <si>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</si>
  <si>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</si>
  <si>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</si>
  <si>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</si>
  <si>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</si>
  <si>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</si>
  <si>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</si>
  <si>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</si>
  <si>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</si>
  <si>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</si>
  <si>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</si>
  <si>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</si>
  <si>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</si>
  <si>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</si>
  <si>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</si>
  <si>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</si>
  <si>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</si>
  <si>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</si>
  <si>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</si>
  <si>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</si>
  <si>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</si>
  <si>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</si>
  <si>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</si>
  <si>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</si>
  <si>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</si>
  <si>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</si>
  <si>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</si>
  <si>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</si>
  <si>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</si>
  <si>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</si>
  <si>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</si>
  <si>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</si>
  <si>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</si>
  <si>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</si>
  <si>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</si>
  <si>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</si>
  <si>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</si>
  <si>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</si>
  <si>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</si>
  <si>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</si>
  <si>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</si>
  <si>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</si>
  <si>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</si>
  <si>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</si>
  <si>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</si>
  <si>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</si>
  <si>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</si>
  <si>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</si>
  <si>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</si>
  <si>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</si>
  <si>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</si>
  <si>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</si>
  <si>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</si>
  <si>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</si>
  <si>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</si>
  <si>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</si>
  <si>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</si>
  <si>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</si>
  <si>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</si>
  <si>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</si>
  <si>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</si>
  <si>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</si>
  <si>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</si>
  <si>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</si>
  <si>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</si>
  <si>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</si>
  <si>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</si>
  <si>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</si>
  <si>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</si>
  <si>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</si>
  <si>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</si>
  <si>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</si>
  <si>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</si>
  <si>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</si>
  <si>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</si>
  <si>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</si>
  <si>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</si>
  <si>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</si>
  <si>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PCM-20251123-00001891</t>
  </si>
  <si>
    <t>5G only down  // rectifier load issue, under arrange ment  100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</si>
  <si>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</si>
  <si>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</si>
  <si>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</si>
  <si>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</si>
  <si>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</si>
  <si>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</si>
  <si>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</si>
  <si>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</si>
  <si>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</si>
  <si>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</si>
  <si>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TT-20251123-02105 , no PCM</t>
  </si>
  <si>
    <t>Team checking</t>
  </si>
  <si>
    <t>mak0652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</si>
</sst>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2" totalsRowShown="0" headerRowDxfId="47" dataDxfId="46" headerRowBorderDxfId="44" tableBorderDxfId="45" totalsRowBorderDxfId="43">
  <autoFilter ref="A1:L4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tabSelected="1"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322.08287094907428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45985.031296759262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45985.031296759262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45985.031296759262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45985.031296759262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45985.031296875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45985.031296875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45985.031296875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45985.031296875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45985.031296875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45985.031296875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45985.031296875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45985.031296875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45985.031296875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45985.031296875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45985.031296875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45985.031296875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45985.031296875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45985.031296875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45985.031296875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45985.031296875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45985.031296875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45985.031296875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45985.031296875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45985.031296875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45985.031296875</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45985.031296875</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AF9985E5-E10A-448D-8664-4BBE04219415}"/>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160.03145891203894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0.64387789351894753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45985.031296875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45985.031296875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45985.031296875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45985.031296875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45985.031296875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45985.031296875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45985.031296875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45985.031296875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45985.031296875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45985.031296875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45985.031296875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45985.031296875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45985.031296875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45985.031296875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45985.031296875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45985.031296875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45985.031296875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45985.031296875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45985.031296875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45985.031296875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45985.031296875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45985.031296875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45985.031296875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45985.031296875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45985.031296875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45985.031296875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45985.031296875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45985.031296875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45985.031296875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45985.031296875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45985.031296875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45985.031296875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45985.031296875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45985.031296875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45985.031296875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45985.031296875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45985.031296875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45985.031296875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45985.031296875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45985.031296875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45985.031296875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45985.031296875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45985.031296875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45985.031296875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45985.031296875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45985.031296875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45985.031296875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45985.031296875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45985.031296875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45985.031296875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45985.031296875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45985.031296875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45985.031296875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45985.031296875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45985.031296875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45985.031296875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45985.031296875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45985.031296875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45985.031296875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45985.031296875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45985.031296875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45985.031296875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45985.031296875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45985.031296875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45985.031296875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45985.031296875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45985.031296875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45985.031296875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45985.031296875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45985.031296875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45985.031296875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45985.031296875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45985.031296875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45985.031296875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45985.031296875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45985.031296875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45985.031296875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45985.031296875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45985.031296875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45985.031296875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45985.031296875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45985.031296875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45985.031296875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45985.031296875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45985.031296875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45985.031296875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45985.031296875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45985.031296875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45985.031296875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45985.031296875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45985.031296875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45985.031296875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45985.031296875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45985.031296875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45985.031296875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45985.031296875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45985.031296875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45985.031296875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45985.031296875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45985.031296875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45985.031296875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45985.031296875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45985.031296875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45985.031296875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45985.031296875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45985.031296875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45985.031296875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45985.031296875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45985.031296875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45985.031296875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45985.031296875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45985.031296875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45985.031296875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45985.031296875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45985.031296875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45985.031296875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45985.031296875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45985.031296875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45985.031296875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45985.031296875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45985.031296875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45985.031296875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45985.031296875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45985.031296875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45985.031296875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45985.031296875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45985.031296875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45985.031296875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45985.031296875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45985.031296875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45985.031296875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45985.031296875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45985.031296875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45985.031296875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45985.031296875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45985.031296875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45985.031296875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45985.031296875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45985.031296875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45985.031296875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45985.031296875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45985.031296875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45985.031296875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45985.031296875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45985.031296875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45985.031296875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45985.031296875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45985.031296875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45985.031296875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45985.031296875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45985.031296875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45985.031296875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45985.031296875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45985.031296875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45985.031296875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45985.031296875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45985.031296875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45985.031296875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45985.031296875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45985.031296875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45985.031296875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45985.031296875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45985.031296875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45985.031296875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45985.031296875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45985.031296875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45985.031296875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45985.031296875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45985.031296875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45985.031296875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45985.031296875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45985.031296875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45985.031296875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45985.031296875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45985.031296875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45985.031296875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45985.031296875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45985.031296875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45985.031296875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45985.031296875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45985.031296875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45985.031296875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45985.031296875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45985.031296875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45985.031296875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45985.031296875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45985.031296875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45985.031296875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45985.031296875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45985.031296875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45985.031296875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45985.031296875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45985.031296875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45985.031296875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45985.031296875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45985.031296875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45985.031296875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45985.031296875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45985.031296875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45985.031296875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45985.031296875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45985.031296875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45985.031296875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45985.031296875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45985.031296875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45985.031296875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45985.031296875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45985.031296875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45985.031296875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45985.031296875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45985.031296875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45985.031296875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45985.031296875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45985.031296875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45985.031296875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45985.031296875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45985.031296875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45985.031296875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45985.031296875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45985.031296875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45985.031296875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45985.031296875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45985.031296875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45985.031296875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45985.031296875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45985.031296875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45985.031296875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45985.031296875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45985.031296875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45985.031296875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45985.031296875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45985.031296875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45985.031296875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45985.031296875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45985.031296875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45985.031296875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45985.031296875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45985.031296875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45985.031296875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45985.031296875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45985.031296875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45985.031296875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45985.031296875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45985.031296875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45985.031296875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45985.031296875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45985.031296875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45985.031296875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45985.031296875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45985.031296875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45985.031296875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45985.031296875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45985.031296875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45985.031296875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45985.031296875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45985.031296875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45985.031296875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45985.031296875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45985.031296875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45985.031296875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45985.031296875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45985.031296875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45985.031296875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45985.031296875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45985.031296875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45985.031296875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45985.031296875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45985.031296875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45985.031296875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45985.031296875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45985.031296875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45985.031296875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45985.031296875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45985.031296875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45985.031296875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45985.031296875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45985.031296875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45985.031296875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45985.031296875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45985.031296875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45985.031296875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45985.031296875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45985.031296875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45985.031296875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45985.031296875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45985.031296875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45985.031296875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45985.031296875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45985.031296875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45985.031296875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45985.031296875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45985.031296875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45985.031296875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45985.031296875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45985.031296875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45985.031296875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45985.031296875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45985.031296875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45985.031296875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45985.031296875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45985.031296875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45985.031296875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45985.031296875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45985.031296875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45985.031296875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45985.031296875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45985.031296875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45985.031296875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45985.031296875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45985.031296875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45985.031296875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45985.031296875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45985.031296875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45985.031296875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45985.031296875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45985.031296875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45985.031296875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45985.031296875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45985.031296875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45985.031296875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45985.031296875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45985.031296875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45985.031296875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45985.031296875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45985.031296875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45985.031296875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45985.031296875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45985.031296875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45985.031296875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45985.031296875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45985.031296875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45985.031296875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45985.031296875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45985.031296875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45985.031296875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45985.031296875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45985.031296875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45985.031296875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45985.031296875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45985.031296875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45985.031296875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45985.031296875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45985.031296875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45985.031296875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45985.031296875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45985.031296875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45985.031296875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45985.031296875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45985.031296875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45985.031296875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45985.031296875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45985.031296875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45985.031296875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45985.031296875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45985.031296875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45985.031296875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45985.031296875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45985.031296875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45985.031296875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45985.031296875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45985.031296875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45985.031296875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45985.031296875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45985.031296875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45985.031296875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45985.031296875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45985.031296875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45985.031296875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45985.031296875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45985.031296875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45985.031296875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45985.031296875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45985.031296875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45985.031296875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45985.031296875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45985.031296875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45985.031296875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45985.031296875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45985.031296875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45985.031296875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45985.031296875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45985.031296875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45985.031296875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45985.031296875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45985.031296875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45985.031296875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45985.031296875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45985.031296875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45985.031296875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45985.031296875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45985.031296875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45985.031296875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45985.031296875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45985.031296875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45985.031296875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45985.031296875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45985.031296875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45985.031296875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45985.031296875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45985.031296875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45985.031296875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45985.031296875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45985.031296875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45985.031296875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45985.031296875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45985.031296875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45985.031296875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45985.031296875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45985.031296875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45985.031296875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45985.031296875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45985.031296875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45985.031296875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45985.031296875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45985.031296875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45985.031296875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45985.031296875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45985.031296875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45985.031296875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45985.031296875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45985.031296875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45985.031296875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45985.031296875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45985.031296875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45985.031296875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45985.031296875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45985.031296875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45985.031296875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45985.031296875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45985.031296875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45985.031296875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45985.031296875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45985.031296875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45985.031296875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45985.031296875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45985.031296875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45985.031296875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45985.031296875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45985.031296875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45985.031296875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45985.031296875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45985.031296875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45985.031296875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45985.031296875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45985.031296875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45985.031296875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45985.031296875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45985.031296875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45985.031296875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45985.031296875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45985.031296875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45985.031296875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45985.031296875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45985.031296875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45985.031296875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45985.031296875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45985.031296875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45985.031296875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45985.031296875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45985.031296875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45985.031296875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45985.031296875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45985.031296875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45985.031296875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45985.031296875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45985.031296875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45985.031296875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45985.031296875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45985.031296875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45985.031296875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45985.031296875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45985.031296875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45985.031296875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45985.031296875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45985.031296875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45985.031296875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45985.031296875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45985.031296875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45985.031296875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45985.031296875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45985.031296875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45985.031296875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45985.031296875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45985.031296875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45985.031296875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45985.031296875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45985.031296875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45985.031296875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45985.031296875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45985.031296875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45985.031296875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45985.031296875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45985.031296875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45985.031296875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45985.031296875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45985.031296875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45985.031296875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45985.031296875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45985.031296875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45985.031296875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45985.031296875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45985.031296875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45985.031296875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45985.031296875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45985.031296875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45985.031296875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45985.031296875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45985.031296875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45985.031296875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45985.031296875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45985.031296875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45985.031296875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45985.031296875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45985.031296875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45985.031296875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45985.031296875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45985.031296875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45985.031296875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45985.031296875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45985.031296875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45985.031296875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45985.031296875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45985.031296875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45985.031296875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45985.031296875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45985.031296875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45985.031296875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45985.031296875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45985.031296875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45985.031296875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45985.031296875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45985.031296875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45985.031296875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45985.031296875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45985.031296875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45985.031296875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45985.031296875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45985.031296875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45985.031296875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45985.031296875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45985.031296875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45985.031296875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45985.031296875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45985.031296875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45985.031296875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45985.031296875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45985.031296875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45985.031296875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45985.031296875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45985.031296875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45985.031296875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45985.031296875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45985.031296875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45985.031296875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45985.031296875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45985.031296875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45985.031296875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45985.031296875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45985.031296875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45985.031296875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45985.031296875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45985.031296875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45985.031296875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45985.031296875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45985.031296875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45985.031296875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45985.031296875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45985.031296875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45985.031296875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45985.031296875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45985.031296875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45985.031296875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45985.031296875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45985.031296875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45985.031296875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45985.031296875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45985.031296875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45985.031296875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45985.031296875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45985.031296875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45985.031296875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45985.031296875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45985.031296875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45985.031296875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45985.031296875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45985.031296875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45985.031296875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45985.031296875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45985.031296875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45985.031296875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45985.031296875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45985.031296875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45985.031296875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45985.031296875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45985.031296875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45985.031296875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45985.031296875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45985.031296875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45985.031296875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45985.031296875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45985.031296875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45985.031296875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45985.031296875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45985.031296875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45985.031296875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45985.031296875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45985.031296875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45985.031296875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45985.031296875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45985.031296875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45985.031296875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45985.031296875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45985.031296875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45985.031296875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45985.031296875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45985.031296875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45985.031296875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45985.031296875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45985.031296875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45985.031296875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45985.031296875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45985.031296875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45985.031296875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45985.031296875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45985.031296875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45985.031296875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45985.031296875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45985.031296875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45985.031296875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45985.031296875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45985.031296875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45985.031296875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45985.031296875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45985.031296875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45985.031296875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45985.031296875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45985.031296875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45985.031296875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45985.031296875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45985.031296875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45985.031296875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45985.031296875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45985.031296875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45985.031296875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45985.031296875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45985.031296875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45985.031296875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45985.031296875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45985.031296875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45985.031296875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45985.031296875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45985.031296875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45985.031296875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45985.031296875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45985.031296875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45985.031296875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45985.031296875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45985.031296875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45985.031296875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45985.031296875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45985.031296875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45985.031296875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45985.031296875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45985.031296875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45985.031296875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45985.031296875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45985.031296875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45985.031296875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45985.031296875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45985.031296875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45985.031296875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45985.031296875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45985.031296875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45985.031296875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45985.031296875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45985.031296875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45985.031296875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45985.031296875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45985.031296875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45985.031296875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45985.031296875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45985.031296875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45985.031296875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45985.031296875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45985.031296875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45985.031296875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45985.031296875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45985.031296875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45985.031296875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45985.031296875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45985.031296875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45985.031296875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45985.031296875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45985.031296875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45985.031296875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45985.031296875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45985.031296875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45985.031296875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45985.031296875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45985.031296875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45985.031296875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45985.031296875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45985.031296875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45985.031296875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45985.031296875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45985.031296875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45985.031296875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45985.031296875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45985.031296875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45985.031296875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45985.031296875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45985.031296875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45985.031296875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45985.031296875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45985.031296875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45985.031296875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45985.031296875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45985.031296875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45985.031296875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45985.031296875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45985.031296875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45985.031296875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45985.031296875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45985.031296875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45985.031296875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45985.031296875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45985.031296875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45985.031296875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45985.031296875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45985.031296875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45985.031296875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45985.031296875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45985.031296875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45985.031296875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45985.031296875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45985.031296875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45985.031296875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45985.031296875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45985.031296875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45985.031296875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45985.031296875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45985.031296875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45985.031296875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45985.031296875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45985.031296875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45985.031296875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45985.031296875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45985.031296875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45985.031296875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45985.031296875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45985.031296875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45985.031296875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45985.031296875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45985.031296875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45985.031296875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45985.031296875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45985.031296875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45985.031296875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45985.031296875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45985.031296875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45985.031296875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45985.031296875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45985.031296875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45985.031296875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45985.031296875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45985.031296875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45985.031296875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45985.031296875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45985.031296875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45985.031296875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45985.031296875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45985.031296875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45985.031296875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45985.031296875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45985.031296875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45985.031296875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45985.031296875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45985.031296875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45985.031296875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45985.031296875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45985.031296875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45985.031296875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45985.031296875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45985.031296875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45985.031296875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45985.031296875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45985.031296875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45985.031296875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45985.031296875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45985.031296875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45985.031296875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45985.031296875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45985.031296875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45985.031296875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45985.031296875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45985.031296875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45985.031296875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45985.031296875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45985.031296875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45985.031296875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45985.031296875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45985.031296875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45985.031296875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45985.031296875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45985.031296875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45985.031296875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45985.031296875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45985.031296875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45985.031296875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45985.031296875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45985.031296875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45985.031296875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45985.031296875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45985.031296875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45985.031296875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45985.031296875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45985.031296875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45985.031296875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45985.031296875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45985.031296875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45985.031296875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45985.031296875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45985.031296875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45985.031296875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45985.031296875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45985.031296875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45985.031296875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45985.031296875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45985.031296875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45985.031296875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45985.031296875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45985.031296875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45985.031296875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45985.031296875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45985.031296875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45985.031296875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45985.031296875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45985.031296875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45985.031296875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45985.031296875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45985.031296875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45985.031296875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45985.031296875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45985.031296875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45985.031296875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45985.031296875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45985.031296875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45985.031296875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45985.031296875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45985.031296875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45985.031296875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45985.031296875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45985.031296875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45985.031296875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45985.031296875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45985.031296875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45985.031296875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45985.031296875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45985.031296875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45985.031296875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45985.031296875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45985.031296875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45985.031296875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45985.031296875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45985.031296875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45985.031296875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45985.031296875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45985.031296875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45985.031296875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45985.031296875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45985.031296875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45985.031296875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45985.031296875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45985.031296875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45985.031296875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45985.031296875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45985.031296875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45985.031296875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45985.031296875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45985.031296875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45985.031296875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45985.031296875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45985.031296875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45985.031296875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45985.031296875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45985.031296875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45985.031296875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45985.031296875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45985.031296875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45985.031296875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45985.031296875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45985.031296875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45985.031296875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45985.031296875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45985.031296875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45985.031296875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45985.031296875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45985.031296875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45985.031296875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45985.031296875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45985.031296875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45985.031296875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45985.031296875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45985.031296875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45985.031296875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45985.031296875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45985.031296875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45985.031296875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45985.031296875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45985.031296875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45985.031296875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45985.031296875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45985.031296875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45985.031296875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45985.031296875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45985.031296875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45985.031296875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45985.031296875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45985.031296875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45985.031296875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45985.031296875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45985.031296875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45985.031296875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45985.031296875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45985.031296875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45985.031296875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45985.031296875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45985.031296875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45985.031296875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45985.031296875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45985.031296875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45985.031296875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45985.031296875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45985.031296875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45985.031296875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45985.031296875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45985.031296875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45985.031296875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45985.031296875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45985.031296875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45985.031296875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45985.031296875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45985.031296875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45985.031296875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45985.031296875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45985.031296875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45985.031296875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45985.031296875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45985.031296875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45985.031296875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45985.031296875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45985.031296875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45985.031296875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45985.031296875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45985.031296875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45985.031296875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45985.031296875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45985.031296875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45985.031296875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45985.031296875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45985.031296875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45985.031296875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45985.031296875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45985.031296875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45985.031296875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45985.031296875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45985.031296875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45985.031296875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45985.031296875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45985.031296875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45985.031296875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45985.031296875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45985.031296875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45985.031296875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45985.031296875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45985.031296875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45985.031296875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45985.031296875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45985.031296875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45985.031296875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45985.031296875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45985.031296875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45985.031296875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45985.031296875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45985.031296875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45985.031296875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45985.031296875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45985.031296875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45985.031296875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45985.031296875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45985.031296875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45985.031296875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45985.031296875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45985.031296875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45985.031296875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45985.031296875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45985.031296875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45985.031296875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45985.031296875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45985.031296875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45985.031296875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45985.031296875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45985.031296875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45985.031296875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45985.031296875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45985.031296875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45985.031296875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45985.031296875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45985.031296875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45985.031296875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45985.031296875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45985.031296875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45985.031296875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45985.031296875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45985.031296875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45985.031296875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45985.031296875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45985.031296875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45985.031296875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45985.031296875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45985.031296875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45985.031296875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45985.031296875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45985.031296875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45985.031296875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45985.031296875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45985.031296875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45985.031296875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45985.031296875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45985.031296875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45985.031296875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45985.031296875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45985.031296875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45985.031296875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45985.031296875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45985.031296875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45985.031296875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45985.031296875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45985.031296875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45985.031296875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45985.031296875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45985.031296875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45985.031296875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45985.031296875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45985.031296875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45985.031296875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45985.031296875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45985.031296875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45985.031296875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45985.031296875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45985.031296875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45985.031296875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45985.031296875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45985.031296875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45985.031296875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45985.031296875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45985.031296875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45985.031296875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45985.031296875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45985.031296875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45985.031296875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45985.031296875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45985.031296875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45985.031296875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45985.031296875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45985.031296875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45985.031296875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45985.031296875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45985.031296875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45985.031296875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45985.031296875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45985.031296875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45985.031296875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45985.031296875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45985.031296875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45985.031296875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45985.031296875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45985.031296875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45985.031296875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45985.031296875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45985.031296875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45985.031296875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45985.031296875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45985.031296875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45985.031296875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45985.031296875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45985.031296875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45985.031296875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45985.031296875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45985.031296875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45985.031296875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45985.031296875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45985.031296875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45985.031296875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45985.031296875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45985.031296875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45985.031296875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45985.031296875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45985.031296875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45985.031296875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45985.031296875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45985.031296875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45985.031296875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45985.031296875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45985.031296875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45985.031296875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2"/>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281.55057928240421</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0.53818333333765622</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29335</v>
      </c>
      <c r="E4" s="94" t="s">
        <v>39021</v>
      </c>
      <c r="F4" s="95">
        <v>45984.81517361111</v>
      </c>
      <c r="G4" s="96">
        <f t="shared" ref="G4:G36" ca="1" si="0">IFERROR(NOW()-F4,"")</f>
        <v>0.21612314815138234</v>
      </c>
      <c r="H4" s="95">
        <v>45984.804062499999</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35248</v>
      </c>
      <c r="E5" s="94" t="s">
        <v>39021</v>
      </c>
      <c r="F5" s="151">
        <v>45984.864108796297</v>
      </c>
      <c r="G5" s="96">
        <f t="shared" ca="1" si="0"/>
        <v>0.16718807870347518</v>
      </c>
      <c r="H5" s="95">
        <v>45984.850891203707</v>
      </c>
      <c r="I5" s="113" t="str">
        <f>IFERROR(VLOOKUP(D5,DB!A:F,6,0),"")</f>
        <v>SCECO</v>
      </c>
      <c r="J5" s="113" t="str">
        <f>IFERROR(VLOOKUP(D5,DB!A:G,7,0),"")</f>
        <v>Weak</v>
      </c>
      <c r="K5" s="97" t="s">
        <v>39114</v>
      </c>
      <c r="L5" s="91" t="str">
        <f>IFERROR(VLOOKUP(D5,DB!A:I,9,0),"")</f>
        <v>Latis</v>
      </c>
    </row>
    <row r="6" spans="1:16" ht="15" customHeight="1">
      <c r="A6" s="113" t="s">
        <v>39115</v>
      </c>
      <c r="B6" s="113" t="str">
        <f>IFERROR(VLOOKUP(D6,DB!A:K,11,0),"")</f>
        <v>R4</v>
      </c>
      <c r="C6" s="93">
        <v>2</v>
      </c>
      <c r="D6" s="91" t="s">
        <v>35229</v>
      </c>
      <c r="E6" s="94" t="s">
        <v>39021</v>
      </c>
      <c r="F6" s="95"/>
      <c r="G6" s="96">
        <f t="shared" ca="1" si="0"/>
        <v>45985.031296875</v>
      </c>
      <c r="H6" s="95">
        <v>45984.984872685185</v>
      </c>
      <c r="I6" s="113" t="str">
        <f>IFERROR(VLOOKUP(D6,DB!A:F,6,0),"")</f>
        <v>Generator-SG</v>
      </c>
      <c r="J6" s="113" t="str">
        <f>IFERROR(VLOOKUP(D6,DB!A:G,7,0),"")</f>
        <v>Dead</v>
      </c>
      <c r="K6" s="97" t="s">
        <v>39116</v>
      </c>
      <c r="L6" s="91" t="str">
        <f>IFERROR(VLOOKUP(D6,DB!A:I,9,0),"")</f>
        <v>Latis</v>
      </c>
    </row>
    <row r="7" spans="1:16" ht="15" customHeight="1">
      <c r="A7" s="113"/>
      <c r="B7" s="113" t="str">
        <f>IFERROR(VLOOKUP(D7,DB!A:K,11,0),"")</f>
        <v/>
      </c>
      <c r="C7" s="93"/>
      <c r="D7" s="91"/>
      <c r="E7" s="94"/>
      <c r="F7" s="95"/>
      <c r="G7" s="96">
        <f t="shared" ca="1" si="0"/>
        <v>45985.031296875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45985.031296875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45985.031296875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45985.031296875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45985.031296875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45985.031296875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45985.031296875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45985.031296875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45985.031296875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45985.031296875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45985.031296875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45985.031296875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45985.031296875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45985.031296875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45985.031296875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45985.031296875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45985.031296875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45985.031296875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45985.031296875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45985.031296875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45985.031296875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45985.031296875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45985.031296875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45985.031296875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45985.031296875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45985.031296875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45985.031296875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45985.031296875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45985.031296875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45985.031296875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ref="G37:G100" ca="1" si="1">IFERROR(NOW()-F37,"")</f>
        <v>45985.031296875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45985.031296875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45985.031296875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45985.031296875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45985.031296875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45985.031296875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45985.031296875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45985.031296875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45985.031296875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45985.031296875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45985.031296875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45985.031296875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45985.031296875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45985.031296875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45985.031296875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45985.031296875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45985.031296875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45985.031296875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45985.031296875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45985.031296875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45985.031296875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45985.031296875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45985.031296875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45985.031296875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45985.031296875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45985.031296875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45985.031296875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45985.031296875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45985.031296875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45985.031296875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45985.031296875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45985.031296875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45985.031296875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45985.031296875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45985.031296875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45985.031296875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45985.031296875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45985.031296875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45985.031296875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45985.031296875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45985.031296875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45985.031296875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45985.031296875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45985.031296875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45985.031296875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45985.031296875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45985.031296875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45985.031296875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45985.031296875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45985.031296875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45985.031296875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45985.031296875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45985.031296875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45985.031296875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45985.031296875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45985.031296875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45985.031296875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45985.031296875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45985.031296875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45985.031296875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45985.031296875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45985.031296875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45985.031296875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45985.031296875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ref="G101:G164" ca="1" si="2">IFERROR(NOW()-F101,"")</f>
        <v>45985.031296875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45985.031296875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45985.031296875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45985.031296875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45985.031296875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45985.031296875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45985.031296875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45985.031296875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45985.031296875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45985.031296875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45985.031296875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45985.031296875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45985.031296875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45985.031296875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45985.031296875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45985.031296875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45985.031296875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45985.031296875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45985.031296875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45985.031296875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45985.031296875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45985.031296875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45985.031296875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45985.031296875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45985.031296875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45985.031296875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45985.031296875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45985.031296875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45985.031296875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45985.031296875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45985.031296875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45985.031296875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45985.031296875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45985.031296875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45985.031296875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45985.031296875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45985.031296875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45985.031296875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45985.031296875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45985.031296875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45985.031296875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45985.031296875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45985.031296875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45985.031296875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45985.031296875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45985.031296875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45985.031296875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45985.031296875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45985.031296875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45985.031296875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45985.031296875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45985.031296875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45985.031296875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45985.031296875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45985.031296875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45985.031296875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45985.031296875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45985.031296875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45985.031296875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45985.031296875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45985.031296875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45985.031296875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45985.031296875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45985.031296875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ref="G165:G228" ca="1" si="3">IFERROR(NOW()-F165,"")</f>
        <v>45985.031296875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45985.031296875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45985.031296875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45985.031296875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45985.031296875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45985.031296875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45985.031296875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45985.031296875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45985.031296875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45985.031296875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45985.031296875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45985.031296875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45985.031296875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45985.031296875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45985.031296875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45985.031296875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45985.031296875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45985.031296875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45985.031296875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45985.031296875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45985.031296875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45985.031296875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45985.031296875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45985.031296875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45985.031296875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45985.031296875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45985.031296875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45985.031296875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45985.031296875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45985.031296875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45985.031296875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45985.031296875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45985.031296875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45985.031296875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45985.031296875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45985.031296875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45985.031296875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45985.031296875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45985.031296875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45985.031296875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45985.031296875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45985.031296875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45985.031296875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45985.031296875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45985.031296875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45985.031296875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45985.031296875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45985.031296875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45985.031296875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45985.031296875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45985.031296875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45985.031296875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45985.031296875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45985.031296875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45985.031296875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45985.031296875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45985.031296875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45985.031296875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45985.031296875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45985.031296875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45985.031296875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45985.031296875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45985.031296875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45985.031296875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ref="G229:G292" ca="1" si="4">IFERROR(NOW()-F229,"")</f>
        <v>45985.031296875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45985.031296875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45985.031296875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45985.031296875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45985.031296875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45985.031296875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45985.031296875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45985.031296875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45985.031296875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45985.031296875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45985.031296875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45985.031296875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45985.031296875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45985.031296875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45985.031296875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45985.031296875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45985.031296875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45985.031296875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45985.031296875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45985.031296875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45985.031296875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45985.031296875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45985.031296875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45985.031296875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45985.031296875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45985.031296875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45985.031296875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45985.031296875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45985.031296875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45985.031296875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45985.031296875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45985.031296875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45985.031296875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45985.031296875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45985.031296875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45985.031296875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45985.031296875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45985.031296875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45985.031296875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45985.031296875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45985.031296875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45985.031296875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45985.031296875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45985.031296875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45985.031296875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45985.031296875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45985.031296875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45985.031296875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45985.031296875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45985.031296875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45985.031296875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45985.031296875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45985.031296875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45985.031296875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45985.031296875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45985.031296875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45985.031296875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45985.031296875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45985.031296875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45985.031296875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45985.031296875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45985.031296875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45985.031296875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45985.031296875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ref="G293:G356" ca="1" si="5">IFERROR(NOW()-F293,"")</f>
        <v>45985.031296875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45985.031296875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45985.031296875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45985.031296875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45985.031296875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45985.031296875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45985.031296875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45985.031296875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45985.031296875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45985.031296875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45985.031296875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45985.031296875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45985.031296875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45985.031296875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45985.031296875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45985.031296875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45985.031296875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45985.031296875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45985.031296875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45985.031296875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45985.031296875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45985.031296875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45985.031296875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45985.031296875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45985.031296875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45985.031296875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45985.031296875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45985.031296875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45985.031296875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45985.031296875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45985.031296875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45985.031296875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45985.031296875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45985.031296875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45985.031296875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45985.031296875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45985.031296875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45985.031296875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45985.031296875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45985.031296875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45985.031296875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45985.031296875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45985.031296875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45985.031296875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45985.031296875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45985.031296875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45985.031296875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45985.031296875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45985.031296875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45985.031296875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45985.031296875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45985.031296875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45985.031296875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45985.031296875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45985.031296875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45985.031296875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45985.031296875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45985.031296875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45985.031296875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45985.031296875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45985.031296875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45985.031296875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45985.031296875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45985.031296875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ref="G357:G402" ca="1" si="6">IFERROR(NOW()-F357,"")</f>
        <v>45985.031296875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45985.031296875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45985.031296875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45985.031296875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45985.031296875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45985.031296875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45985.031296875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45985.031296875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45985.031296875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45985.031296875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45985.031296875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45985.031296875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45985.031296875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45985.031296875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45985.031296875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45985.031296875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45985.031296875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45985.031296875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45985.031296875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45985.031296875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45985.031296875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45985.031296875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45985.031296875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45985.031296875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45985.031296875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45985.031296875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45985.031296875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45985.031296875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45985.031296875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45985.031296875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45985.031296875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45985.031296875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45985.031296875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45985.031296875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45985.031296875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45985.031296875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45985.031296875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45985.031296875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45985.031296875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45985.031296875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45985.031296875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45985.031296875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45985.031296875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45985.031296875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45985.031296875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45985.031296875</v>
      </c>
      <c r="H402" s="95"/>
      <c r="I402" s="113" t="str">
        <f>IFERROR(VLOOKUP(D402,DB!A:F,6,0),"")</f>
        <v/>
      </c>
      <c r="J402" s="113" t="str">
        <f>IFERROR(VLOOKUP(D402,DB!A:G,7,0),"")</f>
        <v/>
      </c>
      <c r="K402" s="97"/>
      <c r="L402" s="91" t="str">
        <f>IFERROR(VLOOKUP(D402,DB!A:I,9,0),"")</f>
        <v/>
      </c>
    </row>
  </sheetData>
  <dataValidations count="2">
    <dataValidation allowBlank="1" showInputMessage="1" showErrorMessage="1" sqref="E1" xr:uid="{A4F81451-56CC-4543-9497-104C4E44EE4B}"/>
    <dataValidation type="list" allowBlank="1" showInputMessage="1" showErrorMessage="1" sqref="E2:E4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93.199236689812096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58.842419560183771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36.370185763888003</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3.6579982638868387</v>
      </c>
      <c r="H5" s="122">
        <v>45981.360798611109</v>
      </c>
      <c r="I5" s="109" t="str">
        <f>IFERROR(VLOOKUP(D5,DB!A:F,6,0),"")</f>
        <v>SCECO</v>
      </c>
      <c r="J5" s="109" t="str">
        <f>IFERROR(VLOOKUP(D5,DB!A:G,7,0),"")</f>
        <v>Dead</v>
      </c>
      <c r="K5" s="109" t="s">
        <v>39124</v>
      </c>
      <c r="L5" s="109" t="str">
        <f>IFERROR(VLOOKUP(D5,DB!A:I,9,0),"")</f>
        <v>Latis</v>
      </c>
    </row>
    <row r="6" spans="1:13">
      <c r="A6" s="109" t="s">
        <v>39125</v>
      </c>
      <c r="B6" s="109" t="str">
        <f>IFERROR(VLOOKUP(D6,DB!A:K,11,0),"")</f>
        <v>R5</v>
      </c>
      <c r="C6" s="109">
        <v>1</v>
      </c>
      <c r="D6" s="109" t="s">
        <v>34354</v>
      </c>
      <c r="E6" s="109" t="s">
        <v>39100</v>
      </c>
      <c r="F6" s="109"/>
      <c r="G6" s="111">
        <f ca="1">IFERROR(NOW()-F6,"")</f>
        <v>45985.031296875</v>
      </c>
      <c r="H6" s="122">
        <v>45984.988541666666</v>
      </c>
      <c r="I6" s="109" t="str">
        <f>IFERROR(VLOOKUP(D6,DB!A:F,6,0),"")</f>
        <v>SCECO</v>
      </c>
      <c r="J6" s="109" t="str">
        <f>IFERROR(VLOOKUP(D6,DB!A:G,7,0),"")</f>
        <v>Good</v>
      </c>
      <c r="K6" s="109" t="s">
        <v>39126</v>
      </c>
      <c r="L6" s="109" t="str">
        <f>IFERROR(VLOOKUP(D6,DB!A:I,9,0),"")</f>
        <v>Latis</v>
      </c>
    </row>
    <row r="7" spans="1:13">
      <c r="A7" s="109"/>
      <c r="B7" s="109" t="str">
        <f>IFERROR(VLOOKUP(D7,DB!A:K,11,0),"")</f>
        <v/>
      </c>
      <c r="C7" s="109"/>
      <c r="D7" s="109"/>
      <c r="E7" s="109"/>
      <c r="F7" s="109"/>
      <c r="G7" s="111">
        <f ca="1">IFERROR(NOW()-F7,"")</f>
        <v>45985.031296875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45985.031296875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45985.031296875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45985.031296875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45985.031296875</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45985.031296875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45985.031296875</v>
      </c>
      <c r="H13" s="109"/>
      <c r="I13" s="109" t="str">
        <f>IFERROR(VLOOKUP(D13,DB!A:F,6,0),"")</f>
        <v/>
      </c>
      <c r="J13" s="109" t="str">
        <f>IFERROR(VLOOKUP(D13,DB!A:G,7,0),"")</f>
        <v/>
      </c>
      <c r="K13" s="109"/>
      <c r="L13" s="109" t="str">
        <f>IFERROR(VLOOKUP(D13,DB!A:I,9,0),"")</f>
        <v/>
      </c>
    </row>
    <row r="14" spans="1:13">
      <c r="A14" s="109"/>
      <c r="B14" s="109" t="str">
        <f>IFERROR(VLOOKUP(D14,DB!A:K,11,0),"")</f>
        <v>R5</v>
      </c>
      <c r="C14" s="109"/>
      <c r="D14" s="109" t="s">
        <v>39127</v>
      </c>
      <c r="E14" s="109"/>
      <c r="F14" s="109"/>
      <c r="G14" s="111">
        <f ca="1">IFERROR(NOW()-F14,"")</f>
        <v>45985.031296875</v>
      </c>
      <c r="H14" s="109"/>
      <c r="I14" s="109" t="str">
        <f>IFERROR(VLOOKUP(D14,DB!A:F,6,0),"")</f>
        <v>SCECO</v>
      </c>
      <c r="J14" s="109" t="str">
        <f>IFERROR(VLOOKUP(D14,DB!A:G,7,0),"")</f>
        <v>Weak+Weak</v>
      </c>
      <c r="K14" s="109"/>
      <c r="L14" s="109" t="str">
        <f>IFERROR(VLOOKUP(D14,DB!A:I,9,0),"")</f>
        <v>Latis</v>
      </c>
    </row>
    <row r="15" spans="1:13">
      <c r="A15" s="109"/>
      <c r="B15" s="109" t="str">
        <f>IFERROR(VLOOKUP(D15,DB!A:K,11,0),"")</f>
        <v/>
      </c>
      <c r="C15" s="109"/>
      <c r="D15" s="143"/>
      <c r="E15" s="109"/>
      <c r="F15" s="109"/>
      <c r="G15" s="111">
        <f ca="1">IFERROR(NOW()-F15,"")</f>
        <v>45985.031296875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45985.031296875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45985.031296875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45985.031296875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45985.031296875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45985.031296875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45985.031296875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45985.031296875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45985.031296875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45985.031296875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45985.031296875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45985.031296875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45985.031296875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45985.031296875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45985.031296875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45985.031296875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45985.031296875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45985.031296875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45985.031296875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45985.031296875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45985.031296875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45985.031296875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45985.031296875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45985.031296875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45985.031296875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45985.031296875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45985.031296875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45985.031296875</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45985.031296875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45985.031296875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45985.031296875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45985.031296875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45985.031296875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45985.031296875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45985.031296875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45985.031296875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45985.031296875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45985.031296875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45985.031296875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45985.031296875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45985.031296875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45985.031296875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45985.031296875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45985.031296875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45985.031296875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45985.031296875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45985.031296875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45985.031296875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45985.031296875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45985.031296875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45985.031296875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45985.031296875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45985.031296875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45985.031296875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45985.031296875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45985.031296875</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45985.031296759262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45985.031296759262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45985.031296759262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45985.031296759262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45985.031296759262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45985.031296759262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45985.031296759262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45985.031296759262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45985.031296759262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45985.031296759262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45985.031296759262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45985.031296759262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45985.031296759262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45985.031296759262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45985.031296759262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45985.031296759262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45985.031296759262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45985.031296759262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45985.031296759262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45985.031296759262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45985.031296759262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45985.031296759262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45985.031296759262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45985.031296759262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45985.031296759262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45985.031296759262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45985.031296759262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45985.031296759262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45985.031296759262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45985.031296759262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45985.031296759262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45985.031296759262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45985.031296759262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45985.031296759262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45985.031296759262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45985.031296759262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45985.031296759262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45985.031296759262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45985.031296759262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45985.031296759262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45985.031296759262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45985.031296759262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45985.031296759262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2025-11-23T21:47:04Z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