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82" documentId="120_S{2AC9BD13-BADA-5192-A53E-5A8FF88502F6}" xr6:coauthVersionLast="47" xr6:coauthVersionMax="47" xr10:uidLastSave="{304D2D07-A92A-4C86-89C3-B02B3DCFD1F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2" i="9"/>
  <c r="I3" i="9"/>
  <c r="I4" i="9"/>
  <c r="G2" i="9"/>
  <c r="G3" i="9"/>
  <c r="D7" i="3"/>
  <c r="D8" i="3"/>
  <c r="L2" i="9"/>
  <c r="J2" i="9"/>
  <c r="D11" i="3"/>
  <c r="I9"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<sst xmlns="http://schemas.openxmlformats.org/spreadsheetml/2006/main" count="180291" uniqueCount="39135">
  <si>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</si>
  <si>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</si>
  <si>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</si>
  <si>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</si>
  <si>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</si>
  <si>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</si>
  <si>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</si>
  <si>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</si>
  <si>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</si>
  <si>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</si>
  <si>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</si>
  <si>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</si>
  <si>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</si>
  <si>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</si>
  <si>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</si>
  <si>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</si>
  <si>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</si>
  <si>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</si>
  <si>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</si>
  <si>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</si>
  <si>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</si>
  <si>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</si>
  <si>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</si>
  <si>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</si>
  <si>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</si>
  <si>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</si>
  <si>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</si>
  <si>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</si>
  <si>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</si>
  <si>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</si>
  <si>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</si>
  <si>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</si>
  <si>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</si>
  <si>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</si>
  <si>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</si>
  <si>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</si>
  <si>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</si>
  <si>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</si>
  <si>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</si>
  <si>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</si>
  <si>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</si>
  <si>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</si>
  <si>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</si>
  <si>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</si>
  <si>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</si>
  <si>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</si>
  <si>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</si>
  <si>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</si>
  <si>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</si>
  <si>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</si>
  <si>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</si>
  <si>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</si>
  <si>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</si>
  <si>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</si>
  <si>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</si>
  <si>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</si>
  <si>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</si>
  <si>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</si>
  <si>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</si>
  <si>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</si>
  <si>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</si>
  <si>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</si>
  <si>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</si>
  <si>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</si>
  <si>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</si>
  <si>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</si>
  <si>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</si>
  <si>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</si>
  <si>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</si>
  <si>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</si>
  <si>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</si>
  <si>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</si>
  <si>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</si>
  <si>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</si>
  <si>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</si>
  <si>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</si>
  <si>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</si>
  <si>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</si>
  <si>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</si>
  <si>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</si>
  <si>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</si>
  <si>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</si>
  <si>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</si>
  <si>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</si>
  <si>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</si>
  <si>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</si>
  <si>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</si>
  <si>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</si>
  <si>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</si>
  <si>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</si>
  <si>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</si>
  <si>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</si>
  <si>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</si>
  <si>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</si>
  <si>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</si>
  <si>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</si>
  <si>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</si>
  <si>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</si>
  <si>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</si>
  <si>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</si>
  <si>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</si>
  <si>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</si>
  <si>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</si>
  <si>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</si>
  <si>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</si>
  <si>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</si>
  <si>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</si>
  <si>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</si>
  <si>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</si>
  <si>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</si>
  <si>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</si>
  <si>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</si>
  <si>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</si>
  <si>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</si>
  <si>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</si>
  <si>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</si>
  <si>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</si>
  <si>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</si>
  <si>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</si>
  <si>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</si>
  <si>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</si>
  <si>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</si>
  <si>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</si>
  <si>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</si>
  <si>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</si>
  <si>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</si>
  <si>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</si>
  <si>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</si>
  <si>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</si>
  <si>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</si>
  <si>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</si>
  <si>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</si>
  <si>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</si>
  <si>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</si>
  <si>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</si>
  <si>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</si>
  <si>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</si>
  <si>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</si>
  <si>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</si>
  <si>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</si>
  <si>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</si>
  <si>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</si>
  <si>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</si>
  <si>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</si>
  <si>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</si>
  <si>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</si>
  <si>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</si>
  <si>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</si>
  <si>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</si>
  <si>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</si>
  <si>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</si>
  <si>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</si>
  <si>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</si>
  <si>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</si>
  <si>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</si>
  <si>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</si>
  <si>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</si>
  <si>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</si>
  <si>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</si>
  <si>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</si>
  <si>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</si>
  <si>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</si>
  <si>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</si>
  <si>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</si>
  <si>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</si>
  <si>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</si>
  <si>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</si>
  <si>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</si>
  <si>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</si>
  <si>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</si>
  <si>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</si>
  <si>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</si>
  <si>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</si>
  <si>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</si>
  <si>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</si>
  <si>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</si>
  <si>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</si>
  <si>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</si>
  <si>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</si>
  <si>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</si>
  <si>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</si>
  <si>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</si>
  <si>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</si>
  <si>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</si>
  <si>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</si>
  <si>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</si>
  <si>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</si>
  <si>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</si>
  <si>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</si>
  <si>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</si>
  <si>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</si>
  <si>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</si>
  <si>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</si>
  <si>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</si>
  <si>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</si>
  <si>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</si>
  <si>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</si>
  <si>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</si>
  <si>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</si>
  <si>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</si>
  <si>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</si>
  <si>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</si>
  <si>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</si>
  <si>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</si>
  <si>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</si>
  <si>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</si>
  <si>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</si>
  <si>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</si>
  <si>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</si>
  <si>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</si>
  <si>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</si>
  <si>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</si>
  <si>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</si>
  <si>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</si>
  <si>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</si>
  <si>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</si>
  <si>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</si>
  <si>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</si>
  <si>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</si>
  <si>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</si>
  <si>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</si>
  <si>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</si>
  <si>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</si>
  <si>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</si>
  <si>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</si>
  <si>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</si>
  <si>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</si>
  <si>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</si>
  <si>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</si>
  <si>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</si>
  <si>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</si>
  <si>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</si>
  <si>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</si>
  <si>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</si>
  <si>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</si>
  <si>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</si>
  <si>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</si>
  <si>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</si>
  <si>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</si>
  <si>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</si>
  <si>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</si>
  <si>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</si>
  <si>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</si>
  <si>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</si>
  <si>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</si>
  <si>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</si>
  <si>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</si>
  <si>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</si>
  <si>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</si>
  <si>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</si>
  <si>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</si>
  <si>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</si>
  <si>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</si>
  <si>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</si>
  <si>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</si>
  <si>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</si>
  <si>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</si>
  <si>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</si>
  <si>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</si>
  <si>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</si>
  <si>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</si>
  <si>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</si>
  <si>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</si>
  <si>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</si>
  <si>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</si>
  <si>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</si>
  <si>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</si>
  <si>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</si>
  <si>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</si>
  <si>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</si>
  <si>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</si>
  <si>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</si>
  <si>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</si>
  <si>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</si>
  <si>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</si>
  <si>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</si>
  <si>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</si>
  <si>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</si>
  <si>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</si>
  <si>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</si>
  <si>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</si>
  <si>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</si>
  <si>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</si>
  <si>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</si>
  <si>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</si>
  <si>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</si>
  <si>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</si>
  <si>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</si>
  <si>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</si>
  <si>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</si>
  <si>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</si>
  <si>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</si>
  <si>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</si>
  <si>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</si>
  <si>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</si>
  <si>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</si>
  <si>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</si>
  <si>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</si>
  <si>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</si>
  <si>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</si>
  <si>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</si>
  <si>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</si>
  <si>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</si>
  <si>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</si>
  <si>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</si>
  <si>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</si>
  <si>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</si>
  <si>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</si>
  <si>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</si>
  <si>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</si>
  <si>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</si>
  <si>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</si>
  <si>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</si>
  <si>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</si>
  <si>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</si>
  <si>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</si>
  <si>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</si>
  <si>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</si>
  <si>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</si>
  <si>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</si>
  <si>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</si>
  <si>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</si>
  <si>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</si>
  <si>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</si>
  <si>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</si>
  <si>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</si>
  <si>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</si>
  <si>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</si>
  <si>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</si>
  <si>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</si>
  <si>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</si>
  <si>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</si>
  <si>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</si>
  <si>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</si>
  <si>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</si>
  <si>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</si>
  <si>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</si>
  <si>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</si>
  <si>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</si>
  <si>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</si>
  <si>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</si>
  <si>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</si>
  <si>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</si>
  <si>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</si>
  <si>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</si>
  <si>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</si>
  <si>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</si>
  <si>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</si>
  <si>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</si>
  <si>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</si>
  <si>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</si>
  <si>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</si>
  <si>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</si>
  <si>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</si>
  <si>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</si>
  <si>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</si>
  <si>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</si>
  <si>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</si>
  <si>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</si>
  <si>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</si>
  <si>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</si>
  <si>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</si>
  <si>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</si>
  <si>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</si>
  <si>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</si>
  <si>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</si>
  <si>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</si>
  <si>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</si>
  <si>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</si>
  <si>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</si>
  <si>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</si>
  <si>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</si>
  <si>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</si>
  <si>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</si>
  <si>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</si>
  <si>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</si>
  <si>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</si>
  <si>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</si>
  <si>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</si>
  <si>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</si>
  <si>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</si>
  <si>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</si>
  <si>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</si>
  <si>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</si>
  <si>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</si>
  <si>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</si>
  <si>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</si>
  <si>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</si>
  <si>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</si>
  <si>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</si>
  <si>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</si>
  <si>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</si>
  <si>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</si>
  <si>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</si>
  <si>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</si>
  <si>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</si>
  <si>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</si>
  <si>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</si>
  <si>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</si>
  <si>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</si>
  <si>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</si>
  <si>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</si>
  <si>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</si>
  <si>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</si>
  <si>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</si>
  <si>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</si>
  <si>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</si>
  <si>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</si>
  <si>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</si>
  <si>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</si>
  <si>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</si>
  <si>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</si>
  <si>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</si>
  <si>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</si>
  <si>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</si>
  <si>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</si>
  <si>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</si>
  <si>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</si>
  <si>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</si>
  <si>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</si>
  <si>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</si>
  <si>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</si>
  <si>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</si>
  <si>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</si>
  <si>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</si>
  <si>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</si>
  <si>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</si>
  <si>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</si>
  <si>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</si>
  <si>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</si>
  <si>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</si>
  <si>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</si>
  <si>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</si>
  <si>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</si>
  <si>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</si>
  <si>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</si>
  <si>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</si>
  <si>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</si>
  <si>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</si>
  <si>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</si>
  <si>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</si>
  <si>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</si>
  <si>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</si>
  <si>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</si>
  <si>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</si>
  <si>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</si>
  <si>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</si>
  <si>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</si>
  <si>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</si>
  <si>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</si>
  <si>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</si>
  <si>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</si>
  <si>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</si>
  <si>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</si>
  <si>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</si>
  <si>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</si>
  <si>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</si>
  <si>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</si>
  <si>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</si>
  <si>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</si>
  <si>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</si>
  <si>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</si>
  <si>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</si>
  <si>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</si>
  <si>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</si>
  <si>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</si>
  <si>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</si>
  <si>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</si>
  <si>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</si>
  <si>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</si>
  <si>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</si>
  <si>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</si>
  <si>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</si>
  <si>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</si>
  <si>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</si>
  <si>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</si>
  <si>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</si>
  <si>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</si>
  <si>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</si>
  <si>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</si>
  <si>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</si>
  <si>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</si>
  <si>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</si>
  <si>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</si>
  <si>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</si>
  <si>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</si>
  <si>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</si>
  <si>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</si>
  <si>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</si>
  <si>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</si>
  <si>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</si>
  <si>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</si>
  <si>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</si>
  <si>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</si>
  <si>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</si>
  <si>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</si>
  <si>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</si>
  <si>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</si>
  <si>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</si>
  <si>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</si>
  <si>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</si>
  <si>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</si>
  <si>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</si>
  <si>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</si>
  <si>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</si>
  <si>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</si>
  <si>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</si>
  <si>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</si>
  <si>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</si>
  <si>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</si>
  <si>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</si>
  <si>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</si>
  <si>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</si>
  <si>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</si>
  <si>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</si>
  <si>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</si>
  <si>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</si>
  <si>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</si>
  <si>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</si>
  <si>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</si>
  <si>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</si>
  <si>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</si>
  <si>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</si>
  <si>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</si>
  <si>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</si>
  <si>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</si>
  <si>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</si>
  <si>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</si>
  <si>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</si>
  <si>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</si>
  <si>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</si>
  <si>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</si>
  <si>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</si>
  <si>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</si>
  <si>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</si>
  <si>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</si>
  <si>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</si>
  <si>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</si>
  <si>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</si>
  <si>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</si>
  <si>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</si>
  <si>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</si>
  <si>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</si>
  <si>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</si>
  <si>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</si>
  <si>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</si>
  <si>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</si>
  <si>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</si>
  <si>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</si>
  <si>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</si>
  <si>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</si>
  <si>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</si>
  <si>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</si>
  <si>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</si>
  <si>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</si>
  <si>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</si>
  <si>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</si>
  <si>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</si>
  <si>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</si>
  <si>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</si>
  <si>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</si>
  <si>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</si>
  <si>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</si>
  <si>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</si>
  <si>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</si>
  <si>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</si>
  <si>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</si>
  <si>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</si>
  <si>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</si>
  <si>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</si>
  <si>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</si>
  <si>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</si>
  <si>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</si>
  <si>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</si>
  <si>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</si>
  <si>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</si>
  <si>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</si>
  <si>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</si>
  <si>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</si>
  <si>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</si>
  <si>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</si>
  <si>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</si>
  <si>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</si>
  <si>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</si>
  <si>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</si>
  <si>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</si>
  <si>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</si>
  <si>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</si>
  <si>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</si>
  <si>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</si>
  <si>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</si>
  <si>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</si>
  <si>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</si>
  <si>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</si>
  <si>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</si>
  <si>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</si>
  <si>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</si>
  <si>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</si>
  <si>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</si>
  <si>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</si>
  <si>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</si>
  <si>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</si>
  <si>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</si>
  <si>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</si>
  <si>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</si>
  <si>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</si>
  <si>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</si>
  <si>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</si>
  <si>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</si>
  <si>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</si>
  <si>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</si>
  <si>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</si>
  <si>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</si>
  <si>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</si>
  <si>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</si>
  <si>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</si>
  <si>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</si>
  <si>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</si>
  <si>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</si>
  <si>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</si>
  <si>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</si>
  <si>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</si>
  <si>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</si>
  <si>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</si>
  <si>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</si>
  <si>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</si>
  <si>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</si>
  <si>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</si>
  <si>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</si>
  <si>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</si>
  <si>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</si>
  <si>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</si>
  <si>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</si>
  <si>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</si>
  <si>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</si>
  <si>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</si>
  <si>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</si>
  <si>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</si>
  <si>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</si>
  <si>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</si>
  <si>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</si>
  <si>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</si>
  <si>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</si>
  <si>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</si>
  <si>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</si>
  <si>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</si>
  <si>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</si>
  <si>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</si>
  <si>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</si>
  <si>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</si>
  <si>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</si>
  <si>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</si>
  <si>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</si>
  <si>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</si>
  <si>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</si>
  <si>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</si>
  <si>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</si>
  <si>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</si>
  <si>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</si>
  <si>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</si>
  <si>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</si>
  <si>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</si>
  <si>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</si>
  <si>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</si>
  <si>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</si>
  <si>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</si>
  <si>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</si>
  <si>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</si>
  <si>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</si>
  <si>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</si>
  <si>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</si>
  <si>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</si>
  <si>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</si>
  <si>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</si>
  <si>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</si>
  <si>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</si>
  <si>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</si>
  <si>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</si>
  <si>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</si>
  <si>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</si>
  <si>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</si>
  <si>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</si>
  <si>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</si>
  <si>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</si>
  <si>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</si>
  <si>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</si>
  <si>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</si>
  <si>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</si>
  <si>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</si>
  <si>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</si>
  <si>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</si>
  <si>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</si>
  <si>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</si>
  <si>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</si>
  <si>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</si>
  <si>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</si>
  <si>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</si>
  <si>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</si>
  <si>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</si>
  <si>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</si>
  <si>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</si>
  <si>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</si>
  <si>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</si>
  <si>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</si>
  <si>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</si>
  <si>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</si>
  <si>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</si>
  <si>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</si>
  <si>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</si>
  <si>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</si>
  <si>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</si>
  <si>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</si>
  <si>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</si>
  <si>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</si>
  <si>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</si>
  <si>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</si>
  <si>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</si>
  <si>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</si>
  <si>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</si>
  <si>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</si>
  <si>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</si>
  <si>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</si>
  <si>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</si>
  <si>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</si>
  <si>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</si>
  <si>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</si>
  <si>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</si>
  <si>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</si>
  <si>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</si>
  <si>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</si>
  <si>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</si>
  <si>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</si>
  <si>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</si>
  <si>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</si>
  <si>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</si>
  <si>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</si>
  <si>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</si>
  <si>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</si>
  <si>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</si>
  <si>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</si>
  <si>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</si>
  <si>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</si>
  <si>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</si>
  <si>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</si>
  <si>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</si>
  <si>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</si>
  <si>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</si>
  <si>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</si>
  <si>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</si>
  <si>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</si>
  <si>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</si>
  <si>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</si>
  <si>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</si>
  <si>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</si>
  <si>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</si>
  <si>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</si>
  <si>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</si>
  <si>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</si>
  <si>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</si>
  <si>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</si>
  <si>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</si>
  <si>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</si>
  <si>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</si>
  <si>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</si>
  <si>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</si>
  <si>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</si>
  <si>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</si>
  <si>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</si>
  <si>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</si>
  <si>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</si>
  <si>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</si>
  <si>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</si>
  <si>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</si>
  <si>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</si>
  <si>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</si>
  <si>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</si>
  <si>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</si>
  <si>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</si>
  <si>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</si>
  <si>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</si>
  <si>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</si>
  <si>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</si>
  <si>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</si>
  <si>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</si>
  <si>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</si>
  <si>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</si>
  <si>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</si>
  <si>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</si>
  <si>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</si>
  <si>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</si>
  <si>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</si>
  <si>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</si>
  <si>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</si>
  <si>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</si>
  <si>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</si>
  <si>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</si>
  <si>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</si>
  <si>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</si>
  <si>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</si>
  <si>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</si>
  <si>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</si>
  <si>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</si>
  <si>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</si>
  <si>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</si>
  <si>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</si>
  <si>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</si>
  <si>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</si>
  <si>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</si>
  <si>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</si>
  <si>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</si>
  <si>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</si>
  <si>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</si>
  <si>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</si>
  <si>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</si>
  <si>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</si>
  <si>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</si>
  <si>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</si>
  <si>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</si>
  <si>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</si>
  <si>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</si>
  <si>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</si>
  <si>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</si>
  <si>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</si>
  <si>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</si>
  <si>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</si>
  <si>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</si>
  <si>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</si>
  <si>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</si>
  <si>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</si>
  <si>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</si>
  <si>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</si>
  <si>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</si>
  <si>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</si>
  <si>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</si>
  <si>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</si>
  <si>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</si>
  <si>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</si>
  <si>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</si>
  <si>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</si>
  <si>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</si>
  <si>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</si>
  <si>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</si>
  <si>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</si>
  <si>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</si>
  <si>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</si>
  <si>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</si>
  <si>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</si>
  <si>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</si>
  <si>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</si>
  <si>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</si>
  <si>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</si>
  <si>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</si>
  <si>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</si>
  <si>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</si>
  <si>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</si>
  <si>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</si>
  <si>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</si>
  <si>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</si>
  <si>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</si>
  <si>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</si>
  <si>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</si>
  <si>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</si>
  <si>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</si>
  <si>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</si>
  <si>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</si>
  <si>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</si>
  <si>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</si>
  <si>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</si>
  <si>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</si>
  <si>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</si>
  <si>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</si>
  <si>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</si>
  <si>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</si>
  <si>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</si>
  <si>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</si>
  <si>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</si>
  <si>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</si>
  <si>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</si>
  <si>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</si>
  <si>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</si>
  <si>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</si>
  <si>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</si>
  <si>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</si>
  <si>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</si>
  <si>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</si>
  <si>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</si>
  <si>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</si>
  <si>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</si>
  <si>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</si>
  <si>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</si>
  <si>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</si>
  <si>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</si>
  <si>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</si>
  <si>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</si>
  <si>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</si>
  <si>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</si>
  <si>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</si>
  <si>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</si>
  <si>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</si>
  <si>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</si>
  <si>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</si>
  <si>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</si>
  <si>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</si>
  <si>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</si>
  <si>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</si>
  <si>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</si>
  <si>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</si>
  <si>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</si>
  <si>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</si>
  <si>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</si>
  <si>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</si>
  <si>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</si>
  <si>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</si>
  <si>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</si>
  <si>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</si>
  <si>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</si>
  <si>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</si>
  <si>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</si>
  <si>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</si>
  <si>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</si>
  <si>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</si>
  <si>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</si>
  <si>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</si>
  <si>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</si>
  <si>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</si>
  <si>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</si>
  <si>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</si>
  <si>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</si>
  <si>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</si>
  <si>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</si>
  <si>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</si>
  <si>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</si>
  <si>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</si>
  <si>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</si>
  <si>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</si>
  <si>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</si>
  <si>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</si>
  <si>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</si>
  <si>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</si>
  <si>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</si>
  <si>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</si>
  <si>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</si>
  <si>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</si>
  <si>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</si>
  <si>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</si>
  <si>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</si>
  <si>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</si>
  <si>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</si>
  <si>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</si>
  <si>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</si>
  <si>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</si>
  <si>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</si>
  <si>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</si>
  <si>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</si>
  <si>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</si>
  <si>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</si>
  <si>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</si>
  <si>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</si>
  <si>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</si>
  <si>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</si>
  <si>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</si>
  <si>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</si>
  <si>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</si>
  <si>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</si>
  <si>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</si>
  <si>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</si>
  <si>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</si>
  <si>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</si>
  <si>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</si>
  <si>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</si>
  <si>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</si>
  <si>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</si>
  <si>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</si>
  <si>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</si>
  <si>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</si>
  <si>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</si>
  <si>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</si>
  <si>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</si>
  <si>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</si>
  <si>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</si>
  <si>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</si>
  <si>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</si>
  <si>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</si>
  <si>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</si>
  <si>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</si>
  <si>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</si>
  <si>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</si>
  <si>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</si>
  <si>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</si>
  <si>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</si>
  <si>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</si>
  <si>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</si>
  <si>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</si>
  <si>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</si>
  <si>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</si>
  <si>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</si>
  <si>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</si>
  <si>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</si>
  <si>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</si>
  <si>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</si>
  <si>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</si>
  <si>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</si>
  <si>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</si>
  <si>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</si>
  <si>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</si>
  <si>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</si>
  <si>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</si>
  <si>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</si>
  <si>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</si>
  <si>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</si>
  <si>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</si>
  <si>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</si>
  <si>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</si>
  <si>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</si>
  <si>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</si>
  <si>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</si>
  <si>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</si>
  <si>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</si>
  <si>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</si>
  <si>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</si>
  <si>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</si>
  <si>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</si>
  <si>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</si>
  <si>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</si>
  <si>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</si>
  <si>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</si>
  <si>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</si>
  <si>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</si>
  <si>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</si>
  <si>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</si>
  <si>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</si>
  <si>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</si>
  <si>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</si>
  <si>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</si>
  <si>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</si>
  <si>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</si>
  <si>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</si>
  <si>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</si>
  <si>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</si>
  <si>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</si>
  <si>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</si>
  <si>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</si>
  <si>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</si>
  <si>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</si>
  <si>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</si>
  <si>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</si>
  <si>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</si>
  <si>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</si>
  <si>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</si>
  <si>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</si>
  <si>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</si>
  <si>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</si>
  <si>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</si>
  <si>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</si>
  <si>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</si>
  <si>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</si>
  <si>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</si>
  <si>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</si>
  <si>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</si>
  <si>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</si>
  <si>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</si>
  <si>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</si>
  <si>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</si>
  <si>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</si>
  <si>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</si>
  <si>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</si>
  <si>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</si>
  <si>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</si>
  <si>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</si>
  <si>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</si>
  <si>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</si>
  <si>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</si>
  <si>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</si>
  <si>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</si>
  <si>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</si>
  <si>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</si>
  <si>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</si>
  <si>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</si>
  <si>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</si>
  <si>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</si>
  <si>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</si>
  <si>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</si>
  <si>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</si>
  <si>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</si>
  <si>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</si>
  <si>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</si>
  <si>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</si>
  <si>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</si>
  <si>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</si>
  <si>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</si>
  <si>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</si>
  <si>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</si>
  <si>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</si>
  <si>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</si>
  <si>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</si>
  <si>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</si>
  <si>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</si>
  <si>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</si>
  <si>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</si>
  <si>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</si>
  <si>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</si>
  <si>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</si>
  <si>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</si>
  <si>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</si>
  <si>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</si>
  <si>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</si>
  <si>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</si>
  <si>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</si>
  <si>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</si>
  <si>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</si>
  <si>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</si>
  <si>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</si>
  <si>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</si>
  <si>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</si>
  <si>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</si>
  <si>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</si>
  <si>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</si>
  <si>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</si>
  <si>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</si>
  <si>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</si>
  <si>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</si>
  <si>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</si>
  <si>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</si>
  <si>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</si>
  <si>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</si>
  <si>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</si>
  <si>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</si>
  <si>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</si>
  <si>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</si>
  <si>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</si>
  <si>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</si>
  <si>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</si>
  <si>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</si>
  <si>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</si>
  <si>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</si>
  <si>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</si>
  <si>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</si>
  <si>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</si>
  <si>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</si>
  <si>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</si>
  <si>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</si>
  <si>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</si>
  <si>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</si>
  <si>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</si>
  <si>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</si>
  <si>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</si>
  <si>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</si>
  <si>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</si>
  <si>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</si>
  <si>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</si>
  <si>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</si>
  <si>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</si>
  <si>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</si>
  <si>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</si>
  <si>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</si>
  <si>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</si>
  <si>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</si>
  <si>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</si>
  <si>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</si>
  <si>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</si>
  <si>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</si>
  <si>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</si>
  <si>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</si>
  <si>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</si>
  <si>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</si>
  <si>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</si>
  <si>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</si>
  <si>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</si>
  <si>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</si>
  <si>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</si>
  <si>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</si>
  <si>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</si>
  <si>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</si>
  <si>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</si>
  <si>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</si>
  <si>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</si>
  <si>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</si>
  <si>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</si>
  <si>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</si>
  <si>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</si>
  <si>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</si>
  <si>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</si>
  <si>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</si>
  <si>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</si>
  <si>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</si>
  <si>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</si>
  <si>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</si>
  <si>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</si>
  <si>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</si>
  <si>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</si>
  <si>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</si>
  <si>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</si>
  <si>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</si>
  <si>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</si>
  <si>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</si>
  <si>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</si>
  <si>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</si>
  <si>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</si>
  <si>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</si>
  <si>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</si>
  <si>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</si>
  <si>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</si>
  <si>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</si>
  <si>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</si>
  <si>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</si>
  <si>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</si>
  <si>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</si>
  <si>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</si>
  <si>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</si>
  <si>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</si>
  <si>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</si>
  <si>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</si>
  <si>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</si>
  <si>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</si>
  <si>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</si>
  <si>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</si>
  <si>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</si>
  <si>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</si>
  <si>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</si>
  <si>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</si>
  <si>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</si>
  <si>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</si>
  <si>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</si>
  <si>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</si>
  <si>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</si>
  <si>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</si>
  <si>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</si>
  <si>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</si>
  <si>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</si>
  <si>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</si>
  <si>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</si>
  <si>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</si>
  <si>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</si>
  <si>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</si>
  <si>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</si>
  <si>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</si>
  <si>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</si>
  <si>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</si>
  <si>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</si>
  <si>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</si>
  <si>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</si>
  <si>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</si>
  <si>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</si>
  <si>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</si>
  <si>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</si>
  <si>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</si>
  <si>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</si>
  <si>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</si>
  <si>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</si>
  <si>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</si>
  <si>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</si>
  <si>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</si>
  <si>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</si>
  <si>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</si>
  <si>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</si>
  <si>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</si>
  <si>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</si>
  <si>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</si>
  <si>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</si>
  <si>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</si>
  <si>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</si>
  <si>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</si>
  <si>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</si>
  <si>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</si>
  <si>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</si>
  <si>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</si>
  <si>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</si>
  <si>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</si>
  <si>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</si>
  <si>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</si>
  <si>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</si>
  <si>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</si>
  <si>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</si>
  <si>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</si>
  <si>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</si>
  <si>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</si>
  <si>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</si>
  <si>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</si>
  <si>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</si>
  <si>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</si>
  <si>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</si>
  <si>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</si>
  <si>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</si>
  <si>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</si>
  <si>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</si>
  <si>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</si>
  <si>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</si>
  <si>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</si>
  <si>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</si>
  <si>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</si>
  <si>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</si>
  <si>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</si>
  <si>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</si>
  <si>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</si>
  <si>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</si>
  <si>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</si>
  <si>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</si>
  <si>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</si>
  <si>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</si>
  <si>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</si>
  <si>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</si>
  <si>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</si>
  <si>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</si>
  <si>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</si>
  <si>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</si>
  <si>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</si>
  <si>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</si>
  <si>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</si>
  <si>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</si>
  <si>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</si>
  <si>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</si>
  <si>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</si>
  <si>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</si>
  <si>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</si>
  <si>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</si>
  <si>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</si>
  <si>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</si>
  <si>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</si>
  <si>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</si>
  <si>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</si>
  <si>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</si>
  <si>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</si>
  <si>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</si>
  <si>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</si>
  <si>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</si>
  <si>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</si>
  <si>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</si>
  <si>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</si>
  <si>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</si>
  <si>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</si>
  <si>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</si>
  <si>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</si>
  <si>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</si>
  <si>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</si>
  <si>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</si>
  <si>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</si>
  <si>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</si>
  <si>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</si>
  <si>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</si>
  <si>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</si>
  <si>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</si>
  <si>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</si>
  <si>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</si>
  <si>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</si>
  <si>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</si>
  <si>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</si>
  <si>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</si>
  <si>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</si>
  <si>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</si>
  <si>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</si>
  <si>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</si>
  <si>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</si>
  <si>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</si>
  <si>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</si>
  <si>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</si>
  <si>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</si>
  <si>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</si>
  <si>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</si>
  <si>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</si>
  <si>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</si>
  <si>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</si>
  <si>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</si>
  <si>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</si>
  <si>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</si>
  <si>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</si>
  <si>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</si>
  <si>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</si>
  <si>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</si>
  <si>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</si>
  <si>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</si>
  <si>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</si>
  <si>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</si>
  <si>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</si>
  <si>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</si>
  <si>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</si>
  <si>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</si>
  <si>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</si>
  <si>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</si>
  <si>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</si>
  <si>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</si>
  <si>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</si>
  <si>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</si>
  <si>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</si>
  <si>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</si>
  <si>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</si>
  <si>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</si>
  <si>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</si>
  <si>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</si>
  <si>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</si>
  <si>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</si>
  <si>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</si>
  <si>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</si>
  <si>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</si>
  <si>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</si>
  <si>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</si>
  <si>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</si>
  <si>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</si>
  <si>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</si>
  <si>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</si>
  <si>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</si>
  <si>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</si>
  <si>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</si>
  <si>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</si>
  <si>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</si>
  <si>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</si>
  <si>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</si>
  <si>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</si>
  <si>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</si>
  <si>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</si>
  <si>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</si>
  <si>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</si>
  <si>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</si>
  <si>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</si>
  <si>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</si>
  <si>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</si>
  <si>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</si>
  <si>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</si>
  <si>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</si>
  <si>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</si>
  <si>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</si>
  <si>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</si>
  <si>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</si>
  <si>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</si>
  <si>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</si>
  <si>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</si>
  <si>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</si>
  <si>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</si>
  <si>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</si>
  <si>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</si>
  <si>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</si>
  <si>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</si>
  <si>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</si>
  <si>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</si>
  <si>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</si>
  <si>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</si>
  <si>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</si>
  <si>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</si>
  <si>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</si>
  <si>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</si>
  <si>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</si>
  <si>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</si>
  <si>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</si>
  <si>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</si>
  <si>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</si>
  <si>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</si>
  <si>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</si>
  <si>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</si>
  <si>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</si>
  <si>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</si>
  <si>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</si>
  <si>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</si>
  <si>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</si>
  <si>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</si>
  <si>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</si>
  <si>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</si>
  <si>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</si>
  <si>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</si>
  <si>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</si>
  <si>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</si>
  <si>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</si>
  <si>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</si>
  <si>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</si>
  <si>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</si>
  <si>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</si>
  <si>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</si>
  <si>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</si>
  <si>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</si>
  <si>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</si>
  <si>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</si>
  <si>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</si>
  <si>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</si>
  <si>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</si>
  <si>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</si>
  <si>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</si>
  <si>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</si>
  <si>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</si>
  <si>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</si>
  <si>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</si>
  <si>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</si>
  <si>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</si>
  <si>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</si>
  <si>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</si>
  <si>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</si>
  <si>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</si>
  <si>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</si>
  <si>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</si>
  <si>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</si>
  <si>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</si>
  <si>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</si>
  <si>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</si>
  <si>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</si>
  <si>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</si>
  <si>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</si>
  <si>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</si>
  <si>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</si>
  <si>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</si>
  <si>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</si>
  <si>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</si>
  <si>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</si>
  <si>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</si>
  <si>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</si>
  <si>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</si>
  <si>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</si>
  <si>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</si>
  <si>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</si>
  <si>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</si>
  <si>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</si>
  <si>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</si>
  <si>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</si>
  <si>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</si>
  <si>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</si>
  <si>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</si>
  <si>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</si>
  <si>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</si>
  <si>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</si>
  <si>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</si>
  <si>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</si>
  <si>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</si>
  <si>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</si>
  <si>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</si>
  <si>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</si>
  <si>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</si>
  <si>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</si>
  <si>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</si>
  <si>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</si>
  <si>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</si>
  <si>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</si>
  <si>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</si>
  <si>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</si>
  <si>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</si>
  <si>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</si>
  <si>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</si>
  <si>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</si>
  <si>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</si>
  <si>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</si>
  <si>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</si>
  <si>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</si>
  <si>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</si>
  <si>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</si>
  <si>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</si>
  <si>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</si>
  <si>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</si>
  <si>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</si>
  <si>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</si>
  <si>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</si>
  <si>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</si>
  <si>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</si>
  <si>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</si>
  <si>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</si>
  <si>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</si>
  <si>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</si>
  <si>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</si>
  <si>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</si>
  <si>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</si>
  <si>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</si>
  <si>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</si>
  <si>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</si>
  <si>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</si>
  <si>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</si>
  <si>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</si>
  <si>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</si>
  <si>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</si>
  <si>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</si>
  <si>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</si>
  <si>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</si>
  <si>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</si>
  <si>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</si>
  <si>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</si>
  <si>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</si>
  <si>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</si>
  <si>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</si>
  <si>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</si>
  <si>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</si>
  <si>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</si>
  <si>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</si>
  <si>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</si>
  <si>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</si>
  <si>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</si>
  <si>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</si>
  <si>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</si>
  <si>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</si>
  <si>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</si>
  <si>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</si>
  <si>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</si>
  <si>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</si>
  <si>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</si>
  <si>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</si>
  <si>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</si>
  <si>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</si>
  <si>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</si>
  <si>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</si>
  <si>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</si>
  <si>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</si>
  <si>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</si>
  <si>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</si>
  <si>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</si>
  <si>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</si>
  <si>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</si>
  <si>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</si>
  <si>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</si>
  <si>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</si>
  <si>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</si>
  <si>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</si>
  <si>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</si>
  <si>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</si>
  <si>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</si>
  <si>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</si>
  <si>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</si>
  <si>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</si>
  <si>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</si>
  <si>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</si>
  <si>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</si>
  <si>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</si>
  <si>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</si>
  <si>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</si>
  <si>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</si>
  <si>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</si>
  <si>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</si>
  <si>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</si>
  <si>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</si>
  <si>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</si>
  <si>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</si>
  <si>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</si>
  <si>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</si>
  <si>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</si>
  <si>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</si>
  <si>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</si>
  <si>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</si>
  <si>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</si>
  <si>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</si>
  <si>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</si>
  <si>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</si>
  <si>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</si>
  <si>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</si>
  <si>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</si>
  <si>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</si>
  <si>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</si>
  <si>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</si>
  <si>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</si>
  <si>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</si>
  <si>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</si>
  <si>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</si>
  <si>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</si>
  <si>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</si>
  <si>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</si>
  <si>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</si>
  <si>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</si>
  <si>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</si>
  <si>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</si>
  <si>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</si>
  <si>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</si>
  <si>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</si>
  <si>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</si>
  <si>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</si>
  <si>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</si>
  <si>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</si>
  <si>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</si>
  <si>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</si>
  <si>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</si>
  <si>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</si>
  <si>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</si>
  <si>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</si>
  <si>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</si>
  <si>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</si>
  <si>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</si>
  <si>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</si>
  <si>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</si>
  <si>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</si>
  <si>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</si>
  <si>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</si>
  <si>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</si>
  <si>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</si>
  <si>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</si>
  <si>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</si>
  <si>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</si>
  <si>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</si>
  <si>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</si>
  <si>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</si>
  <si>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</si>
  <si>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</si>
  <si>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</si>
  <si>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</si>
  <si>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</si>
  <si>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</si>
  <si>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</si>
  <si>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</si>
  <si>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</si>
  <si>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</si>
  <si>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</si>
  <si>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</si>
  <si>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</si>
  <si>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</si>
  <si>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</si>
  <si>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</si>
  <si>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</si>
  <si>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</si>
  <si>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</si>
  <si>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</si>
  <si>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</si>
  <si>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</si>
  <si>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</si>
  <si>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</si>
  <si>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</si>
  <si>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</si>
  <si>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</si>
  <si>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</si>
  <si>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</si>
  <si>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</si>
  <si>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</si>
  <si>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</si>
  <si>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</si>
  <si>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</si>
  <si>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</si>
  <si>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</si>
  <si>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</si>
  <si>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</si>
  <si>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</si>
  <si>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</si>
  <si>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</si>
  <si>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</si>
  <si>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</si>
  <si>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</si>
  <si>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</si>
  <si>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</si>
  <si>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</si>
  <si>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</si>
  <si>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</si>
  <si>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</si>
  <si>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</si>
  <si>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</si>
  <si>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</si>
  <si>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</si>
  <si>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</si>
  <si>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</si>
  <si>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</si>
  <si>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</si>
  <si>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</si>
  <si>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</si>
  <si>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</si>
  <si>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</si>
  <si>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</si>
  <si>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</si>
  <si>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</si>
  <si>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</si>
  <si>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</si>
  <si>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</si>
  <si>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</si>
  <si>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</si>
  <si>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</si>
  <si>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</si>
  <si>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</si>
  <si>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</si>
  <si>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</si>
  <si>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</si>
  <si>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</si>
  <si>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</si>
  <si>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</si>
  <si>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</si>
  <si>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</si>
  <si>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</si>
  <si>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</si>
  <si>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</si>
  <si>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</si>
  <si>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</si>
  <si>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</si>
  <si>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</si>
  <si>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</si>
  <si>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</si>
  <si>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</si>
  <si>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</si>
  <si>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</si>
  <si>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</si>
  <si>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</si>
  <si>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</si>
  <si>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</si>
  <si>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</si>
  <si>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</si>
  <si>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</si>
  <si>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</si>
  <si>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</si>
  <si>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</si>
  <si>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</si>
  <si>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</si>
  <si>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</si>
  <si>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</si>
  <si>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</si>
  <si>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</si>
  <si>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</si>
  <si>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</si>
  <si>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</si>
  <si>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</si>
  <si>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</si>
  <si>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</si>
  <si>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</si>
  <si>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</si>
  <si>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</si>
  <si>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</si>
  <si>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</si>
  <si>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</si>
  <si>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</si>
  <si>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</si>
  <si>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</si>
  <si>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</si>
  <si>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</si>
  <si>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</si>
  <si>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</si>
  <si>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</si>
  <si>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</si>
  <si>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</si>
  <si>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</si>
  <si>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</si>
  <si>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</si>
  <si>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</si>
  <si>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</si>
  <si>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</si>
  <si>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</si>
  <si>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</si>
  <si>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</si>
  <si>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</si>
  <si>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</si>
  <si>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</si>
  <si>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</si>
  <si>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</si>
  <si>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</si>
  <si>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</si>
  <si>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</si>
  <si>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</si>
  <si>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</si>
  <si>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</si>
  <si>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</si>
  <si>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</si>
  <si>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</si>
  <si>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</si>
  <si>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</si>
  <si>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</si>
  <si>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</si>
  <si>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</si>
  <si>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</si>
  <si>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</si>
  <si>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</si>
  <si>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</si>
  <si>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</si>
  <si>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</si>
  <si>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</si>
  <si>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</si>
  <si>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</si>
  <si>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</si>
  <si>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</si>
  <si>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</si>
  <si>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</si>
  <si>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</si>
  <si>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</si>
  <si>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</si>
  <si>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</si>
  <si>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</si>
  <si>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</si>
  <si>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</si>
  <si>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</si>
  <si>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</si>
  <si>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</si>
  <si>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</si>
  <si>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</si>
  <si>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</si>
  <si>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</si>
  <si>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</si>
  <si>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</si>
  <si>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</si>
  <si>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</si>
  <si>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</si>
  <si>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</si>
  <si>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</si>
  <si>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</si>
  <si>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</si>
  <si>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</si>
  <si>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</si>
  <si>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</si>
  <si>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</si>
  <si>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</si>
  <si>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</si>
  <si>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</si>
  <si>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</si>
  <si>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</si>
  <si>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</si>
  <si>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</si>
  <si>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</si>
  <si>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</si>
  <si>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</si>
  <si>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</si>
  <si>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</si>
  <si>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</si>
  <si>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</si>
  <si>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</si>
  <si>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</si>
  <si>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</si>
  <si>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</si>
  <si>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</si>
  <si>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</si>
  <si>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</si>
  <si>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</si>
  <si>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</si>
  <si>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</si>
  <si>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</si>
  <si>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</si>
  <si>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</si>
  <si>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</si>
  <si>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</si>
  <si>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</si>
  <si>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</si>
  <si>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</si>
  <si>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</si>
  <si>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</si>
  <si>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</si>
  <si>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</si>
  <si>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</si>
  <si>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</si>
  <si>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</si>
  <si>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</si>
  <si>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</si>
  <si>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</si>
  <si>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</si>
  <si>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</si>
  <si>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</si>
  <si>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</si>
  <si>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</si>
  <si>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</si>
  <si>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</si>
  <si>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</si>
  <si>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</si>
  <si>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</si>
  <si>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</si>
  <si>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</si>
  <si>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</si>
  <si>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</si>
  <si>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</si>
  <si>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</si>
  <si>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</si>
  <si>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</si>
  <si>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</si>
  <si>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</si>
  <si>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</si>
  <si>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</si>
  <si>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</si>
  <si>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</si>
  <si>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</si>
  <si>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</si>
  <si>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</si>
  <si>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</si>
  <si>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</si>
  <si>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</si>
  <si>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</si>
  <si>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</si>
  <si>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</si>
  <si>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</si>
  <si>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</si>
  <si>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</si>
  <si>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</si>
  <si>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</si>
  <si>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</si>
  <si>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</si>
  <si>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</si>
  <si>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</si>
  <si>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</si>
  <si>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</si>
  <si>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</si>
  <si>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</si>
  <si>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</si>
  <si>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</si>
  <si>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</si>
  <si>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</si>
  <si>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</si>
  <si>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</si>
  <si>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</si>
  <si>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</si>
  <si>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</si>
  <si>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</si>
  <si>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</si>
  <si>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</si>
  <si>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</si>
  <si>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</si>
  <si>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</si>
  <si>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</si>
  <si>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</si>
  <si>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</si>
  <si>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</si>
  <si>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</si>
  <si>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</si>
  <si>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</si>
  <si>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</si>
  <si>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</si>
  <si>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</si>
  <si>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</si>
  <si>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</si>
  <si>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</si>
  <si>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</si>
  <si>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</si>
  <si>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</si>
  <si>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</si>
  <si>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</si>
  <si>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</si>
  <si>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</si>
  <si>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</si>
  <si>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</si>
  <si>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</si>
  <si>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</si>
  <si>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</si>
  <si>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</si>
  <si>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</si>
  <si>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</si>
  <si>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</si>
  <si>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</si>
  <si>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</si>
  <si>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</si>
  <si>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</si>
  <si>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</si>
  <si>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</si>
  <si>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</si>
  <si>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</si>
  <si>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</si>
  <si>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</si>
  <si>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</si>
  <si>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</si>
  <si>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</si>
  <si>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</si>
  <si>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</si>
  <si>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</si>
  <si>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</si>
  <si>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</si>
  <si>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</si>
  <si>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</si>
  <si>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</si>
  <si>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</si>
  <si>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</si>
  <si>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</si>
  <si>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</si>
  <si>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</si>
  <si>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</si>
  <si>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</si>
  <si>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</si>
  <si>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</si>
  <si>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</si>
  <si>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</si>
  <si>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</si>
  <si>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</si>
  <si>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</si>
  <si>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</si>
  <si>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</si>
  <si>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</si>
  <si>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</si>
  <si>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</si>
  <si>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</si>
  <si>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</si>
  <si>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</si>
  <si>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</si>
  <si>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</si>
  <si>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</si>
  <si>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</si>
  <si>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</si>
  <si>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</si>
  <si>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</si>
  <si>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</si>
  <si>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</si>
  <si>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</si>
  <si>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</si>
  <si>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</si>
  <si>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</si>
  <si>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</si>
  <si>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</si>
  <si>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</si>
  <si>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</si>
  <si>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</si>
  <si>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</si>
  <si>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</si>
  <si>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</si>
  <si>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</si>
  <si>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</si>
  <si>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</si>
  <si>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</si>
  <si>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</si>
  <si>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</si>
  <si>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</si>
  <si>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</si>
  <si>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</si>
  <si>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</si>
  <si>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</si>
  <si>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</si>
  <si>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</si>
  <si>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</si>
  <si>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</si>
  <si>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</si>
  <si>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</si>
  <si>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</si>
  <si>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</si>
  <si>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</si>
  <si>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</si>
  <si>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</si>
  <si>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</si>
  <si>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</si>
  <si>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</si>
  <si>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</si>
  <si>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</si>
  <si>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</si>
  <si>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</si>
  <si>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</si>
  <si>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</si>
  <si>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</si>
  <si>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</si>
  <si>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</si>
  <si>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</si>
  <si>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</si>
  <si>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</si>
  <si>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</si>
  <si>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</si>
  <si>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</si>
  <si>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</si>
  <si>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</si>
  <si>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</si>
  <si>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</si>
  <si>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</si>
  <si>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</si>
  <si>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</si>
  <si>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</si>
  <si>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</si>
  <si>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</si>
  <si>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</si>
  <si>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</si>
  <si>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</si>
  <si>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</si>
  <si>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</si>
  <si>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</si>
  <si>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</si>
  <si>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</si>
  <si>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</si>
  <si>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</si>
  <si>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</si>
  <si>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</si>
  <si>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</si>
  <si>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</si>
  <si>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</si>
  <si>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</si>
  <si>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</si>
  <si>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</si>
  <si>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</si>
  <si>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</si>
  <si>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</si>
  <si>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</si>
  <si>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</si>
  <si>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</si>
  <si>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</si>
  <si>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</si>
  <si>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</si>
  <si>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</si>
  <si>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</si>
  <si>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</si>
  <si>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</si>
  <si>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</si>
  <si>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</si>
  <si>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</si>
  <si>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</si>
  <si>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</si>
  <si>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</si>
  <si>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</si>
  <si>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</si>
  <si>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</si>
  <si>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</si>
  <si>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</si>
  <si>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</si>
  <si>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</si>
  <si>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</si>
  <si>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</si>
  <si>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</si>
  <si>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</si>
  <si>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</si>
  <si>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</si>
  <si>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</si>
  <si>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</si>
  <si>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</si>
  <si>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</si>
  <si>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</si>
  <si>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</si>
  <si>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</si>
  <si>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</si>
  <si>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</si>
  <si>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</si>
  <si>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</si>
  <si>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</si>
  <si>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</si>
  <si>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</si>
  <si>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</si>
  <si>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</si>
  <si>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</si>
  <si>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</si>
  <si>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</si>
  <si>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</si>
  <si>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</si>
  <si>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</si>
  <si>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</si>
  <si>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</si>
  <si>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</si>
  <si>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</si>
  <si>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</si>
  <si>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</si>
  <si>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</si>
  <si>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</si>
  <si>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</si>
  <si>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</si>
  <si>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</si>
  <si>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</si>
  <si>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</si>
  <si>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</si>
  <si>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</si>
  <si>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</si>
  <si>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</si>
  <si>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</si>
  <si>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</si>
  <si>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</si>
  <si>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</si>
  <si>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</si>
  <si>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</si>
  <si>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</si>
  <si>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</si>
  <si>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</si>
  <si>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</si>
  <si>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</si>
  <si>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</si>
  <si>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</si>
  <si>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</si>
  <si>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</si>
  <si>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</si>
  <si>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</si>
  <si>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</si>
  <si>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</si>
  <si>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</si>
  <si>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</si>
  <si>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</si>
  <si>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</si>
  <si>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</si>
  <si>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</si>
  <si>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</si>
  <si>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</si>
  <si>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</si>
  <si>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</si>
  <si>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</si>
  <si>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</si>
  <si>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</si>
  <si>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</si>
  <si>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</si>
  <si>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</si>
  <si>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</si>
  <si>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</si>
  <si>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</si>
  <si>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</si>
  <si>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</si>
  <si>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</si>
  <si>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</si>
  <si>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</si>
  <si>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</si>
  <si>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</si>
  <si>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</si>
  <si>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</si>
  <si>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</si>
  <si>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</si>
  <si>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</si>
  <si>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</si>
  <si>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</si>
  <si>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</si>
  <si>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</si>
  <si>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</si>
  <si>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</si>
  <si>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</si>
  <si>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</si>
  <si>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</si>
  <si>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</si>
  <si>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</si>
  <si>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</si>
  <si>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</si>
  <si>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</si>
  <si>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</si>
  <si>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</si>
  <si>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</si>
  <si>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</si>
  <si>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</si>
  <si>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</si>
  <si>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</si>
  <si>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</si>
  <si>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</si>
  <si>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</si>
  <si>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</si>
  <si>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</si>
  <si>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</si>
  <si>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</si>
  <si>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</si>
  <si>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</si>
  <si>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</si>
  <si>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</si>
  <si>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</si>
  <si>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</si>
  <si>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</si>
  <si>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</si>
  <si>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</si>
  <si>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</si>
  <si>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</si>
  <si>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</si>
  <si>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</si>
  <si>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</si>
  <si>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</si>
  <si>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</si>
  <si>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</si>
  <si>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</si>
  <si>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</si>
  <si>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</si>
  <si>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</si>
  <si>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</si>
  <si>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</si>
  <si>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</si>
  <si>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</si>
  <si>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</si>
  <si>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</si>
  <si>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</si>
  <si>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</si>
  <si>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</si>
  <si>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</si>
  <si>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</si>
  <si>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</si>
  <si>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</si>
  <si>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</si>
  <si>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</si>
  <si>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</si>
  <si>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</si>
  <si>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</si>
  <si>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</si>
  <si>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</si>
  <si>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</si>
  <si>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</si>
  <si>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</si>
  <si>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</si>
  <si>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</si>
  <si>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</si>
  <si>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</si>
  <si>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</si>
  <si>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</si>
  <si>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</si>
  <si>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</si>
  <si>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</si>
  <si>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</si>
  <si>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</si>
  <si>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</si>
  <si>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</si>
  <si>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</si>
  <si>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</si>
  <si>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</si>
  <si>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</si>
  <si>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</si>
  <si>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</si>
  <si>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</si>
  <si>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</si>
  <si>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</si>
  <si>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</si>
  <si>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</si>
  <si>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</si>
  <si>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</si>
  <si>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</si>
  <si>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</si>
  <si>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</si>
  <si>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</si>
  <si>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</si>
  <si>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</si>
  <si>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</si>
  <si>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</si>
  <si>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</si>
  <si>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</si>
  <si>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</si>
  <si>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</si>
  <si>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</si>
  <si>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</si>
  <si>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</si>
  <si>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</si>
  <si>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</si>
  <si>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</si>
  <si>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</si>
  <si>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</si>
  <si>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</si>
  <si>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</si>
  <si>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</si>
  <si>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</si>
  <si>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</si>
  <si>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</si>
  <si>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</si>
  <si>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</si>
  <si>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</si>
  <si>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</si>
  <si>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</si>
  <si>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</si>
  <si>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</si>
  <si>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</si>
  <si>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</si>
  <si>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</si>
  <si>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</si>
  <si>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</si>
  <si>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</si>
  <si>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</si>
  <si>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</si>
  <si>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</si>
  <si>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</si>
  <si>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</si>
  <si>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</si>
  <si>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</si>
  <si>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</si>
  <si>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</si>
  <si>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</si>
  <si>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</si>
  <si>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</si>
  <si>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</si>
  <si>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</si>
  <si>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</si>
  <si>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</si>
  <si>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</si>
  <si>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</si>
  <si>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</si>
  <si>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</si>
  <si>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</si>
  <si>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</si>
  <si>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</si>
  <si>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</si>
  <si>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</si>
  <si>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</si>
  <si>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</si>
  <si>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</si>
  <si>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</si>
  <si>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</si>
  <si>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</si>
  <si>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</si>
  <si>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</si>
  <si>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</si>
  <si>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</si>
  <si>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</si>
  <si>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</si>
  <si>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</si>
  <si>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</si>
  <si>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</si>
  <si>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</si>
  <si>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</si>
  <si>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</si>
  <si>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</si>
  <si>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</si>
  <si>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</si>
  <si>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</si>
  <si>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</si>
  <si>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</si>
  <si>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</si>
  <si>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</si>
  <si>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</si>
  <si>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</si>
  <si>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</si>
  <si>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</si>
  <si>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</si>
  <si>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</si>
  <si>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</si>
  <si>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</si>
  <si>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</si>
  <si>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</si>
  <si>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</si>
  <si>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</si>
  <si>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</si>
  <si>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</si>
  <si>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</si>
  <si>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</si>
  <si>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</si>
  <si>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</si>
  <si>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</si>
  <si>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</si>
  <si>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</si>
  <si>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</si>
  <si>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</si>
  <si>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</si>
  <si>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</si>
  <si>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</si>
  <si>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</si>
  <si>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</si>
  <si>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</si>
  <si>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</si>
  <si>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</si>
  <si>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</si>
  <si>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</si>
  <si>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</si>
  <si>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</si>
  <si>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</si>
  <si>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</si>
  <si>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</si>
  <si>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</si>
  <si>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</si>
  <si>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</si>
  <si>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</si>
  <si>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</si>
  <si>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</si>
  <si>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</si>
  <si>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</si>
  <si>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</si>
  <si>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</si>
  <si>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</si>
  <si>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</si>
  <si>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</si>
  <si>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</si>
  <si>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</si>
  <si>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</si>
  <si>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</si>
  <si>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</si>
  <si>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</si>
  <si>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</si>
  <si>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</si>
  <si>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</si>
  <si>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</si>
  <si>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</si>
  <si>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</si>
  <si>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</si>
  <si>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</si>
  <si>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</si>
  <si>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</si>
  <si>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</si>
  <si>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</si>
  <si>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</si>
  <si>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</si>
  <si>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</si>
  <si>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</si>
  <si>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</si>
  <si>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</si>
  <si>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</si>
  <si>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</si>
  <si>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</si>
  <si>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</si>
  <si>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</si>
  <si>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</si>
  <si>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</si>
  <si>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</si>
  <si>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</si>
  <si>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</si>
  <si>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</si>
  <si>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</si>
  <si>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</si>
  <si>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</si>
  <si>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</si>
  <si>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</si>
  <si>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</si>
  <si>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</si>
  <si>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</si>
  <si>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</si>
  <si>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</si>
  <si>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</si>
  <si>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</si>
  <si>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</si>
  <si>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</si>
  <si>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</si>
  <si>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</si>
  <si>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</si>
  <si>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</si>
  <si>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</si>
  <si>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</si>
  <si>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</si>
  <si>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</si>
  <si>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</si>
  <si>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</si>
  <si>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</si>
  <si>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</si>
  <si>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</si>
  <si>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</si>
  <si>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</si>
  <si>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</si>
  <si>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</si>
  <si>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</si>
  <si>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</si>
  <si>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</si>
  <si>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</si>
  <si>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</si>
  <si>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</si>
  <si>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</si>
  <si>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</si>
  <si>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</si>
  <si>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</si>
  <si>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</si>
  <si>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</si>
  <si>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</si>
  <si>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</si>
  <si>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</si>
  <si>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</si>
  <si>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</si>
  <si>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</si>
  <si>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</si>
  <si>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</si>
  <si>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</si>
  <si>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</si>
  <si>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</si>
  <si>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</si>
  <si>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</si>
  <si>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</si>
  <si>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</si>
  <si>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</si>
  <si>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</si>
  <si>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</si>
  <si>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</si>
  <si>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</si>
  <si>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</si>
  <si>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</si>
  <si>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</si>
  <si>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</si>
  <si>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</si>
  <si>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</si>
  <si>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</si>
  <si>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</si>
  <si>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</si>
  <si>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</si>
  <si>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</si>
  <si>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</si>
  <si>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</si>
  <si>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</si>
  <si>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</si>
  <si>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</si>
  <si>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</si>
  <si>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</si>
  <si>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</si>
  <si>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</si>
  <si>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</si>
  <si>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</si>
  <si>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</si>
  <si>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</si>
  <si>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</si>
  <si>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</si>
  <si>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</si>
  <si>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</si>
  <si>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</si>
  <si>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</si>
  <si>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</si>
  <si>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</si>
  <si>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</si>
  <si>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</si>
  <si>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</si>
  <si>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</si>
  <si>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</si>
  <si>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</si>
  <si>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</si>
  <si>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</si>
  <si>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</si>
  <si>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</si>
  <si>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</si>
  <si>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</si>
  <si>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</si>
  <si>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</si>
  <si>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</si>
  <si>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</si>
  <si>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</si>
  <si>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</si>
  <si>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</si>
  <si>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</si>
  <si>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</si>
  <si>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</si>
  <si>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</si>
  <si>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</si>
  <si>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</si>
  <si>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</si>
  <si>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</si>
  <si>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</si>
  <si>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</si>
  <si>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</si>
  <si>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</si>
  <si>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</si>
  <si>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</si>
  <si>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</si>
  <si>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</si>
  <si>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</si>
  <si>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</si>
  <si>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</si>
  <si>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</si>
  <si>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</si>
  <si>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</si>
  <si>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</si>
  <si>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</si>
  <si>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</si>
  <si>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</si>
  <si>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</si>
  <si>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</si>
  <si>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</si>
  <si>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</si>
  <si>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</si>
  <si>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</si>
  <si>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</si>
  <si>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</si>
  <si>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</si>
  <si>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</si>
  <si>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</si>
  <si>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</si>
  <si>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</si>
  <si>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</si>
  <si>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</si>
  <si>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</si>
  <si>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</si>
  <si>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</si>
  <si>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</si>
  <si>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</si>
  <si>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</si>
  <si>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</si>
  <si>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</si>
  <si>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</si>
  <si>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</si>
  <si>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</si>
  <si>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</si>
  <si>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</si>
  <si>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</si>
  <si>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</si>
  <si>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</si>
  <si>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</si>
  <si>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</si>
  <si>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</si>
  <si>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</si>
  <si>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</si>
  <si>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</si>
  <si>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</si>
  <si>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</si>
  <si>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</si>
  <si>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</si>
  <si>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</si>
  <si>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</si>
  <si>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</si>
  <si>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</si>
  <si>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</si>
  <si>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</si>
  <si>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</si>
  <si>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</si>
  <si>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</si>
  <si>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</si>
  <si>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</si>
  <si>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</si>
  <si>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</si>
  <si>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</si>
  <si>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</si>
  <si>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</si>
  <si>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</si>
  <si>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</si>
  <si>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</si>
  <si>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</si>
  <si>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</si>
  <si>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</si>
  <si>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</si>
  <si>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</si>
  <si>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</si>
  <si>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</si>
  <si>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</si>
  <si>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</si>
  <si>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</si>
  <si>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</si>
  <si>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</si>
  <si>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</si>
  <si>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</si>
  <si>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</si>
  <si>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</si>
  <si>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</si>
  <si>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</si>
  <si>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</si>
  <si>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</si>
  <si>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</si>
  <si>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</si>
  <si>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</si>
  <si>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</si>
  <si>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</si>
  <si>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</si>
  <si>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</si>
  <si>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</si>
  <si>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</si>
  <si>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</si>
  <si>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</si>
  <si>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</si>
  <si>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</si>
  <si>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</si>
  <si>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</si>
  <si>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</si>
  <si>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</si>
  <si>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</si>
  <si>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</si>
  <si>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</si>
  <si>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</si>
  <si>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</si>
  <si>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</si>
  <si>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</si>
  <si>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</si>
  <si>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</si>
  <si>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</si>
  <si>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</si>
  <si>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</si>
  <si>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</si>
  <si>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</si>
  <si>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</si>
  <si>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</si>
  <si>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</si>
  <si>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</si>
  <si>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</si>
  <si>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</si>
  <si>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</si>
  <si>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</si>
  <si>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</si>
  <si>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</si>
  <si>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</si>
  <si>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</si>
  <si>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</si>
  <si>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</si>
  <si>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</si>
  <si>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</si>
  <si>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</si>
  <si>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</si>
  <si>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</si>
  <si>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</si>
  <si>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</si>
  <si>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</si>
  <si>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</si>
  <si>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</si>
  <si>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</si>
  <si>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</si>
  <si>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</si>
  <si>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</si>
  <si>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</si>
  <si>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</si>
  <si>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</si>
  <si>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</si>
  <si>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</si>
  <si>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</si>
  <si>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</si>
  <si>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</si>
  <si>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</si>
  <si>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</si>
  <si>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</si>
  <si>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</si>
  <si>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</si>
  <si>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</si>
  <si>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</si>
  <si>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</si>
  <si>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</si>
  <si>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</si>
  <si>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</si>
  <si>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</si>
  <si>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</si>
  <si>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</si>
  <si>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</si>
  <si>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</si>
  <si>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</si>
  <si>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</si>
  <si>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</si>
  <si>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</si>
  <si>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</si>
  <si>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</si>
  <si>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</si>
  <si>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</si>
  <si>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</si>
  <si>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</si>
  <si>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</si>
  <si>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</si>
  <si>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</si>
  <si>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</si>
  <si>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</si>
  <si>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</si>
  <si>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</si>
  <si>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</si>
  <si>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</si>
  <si>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</si>
  <si>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</si>
  <si>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</si>
  <si>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</si>
  <si>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</si>
  <si>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</si>
  <si>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</si>
  <si>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</si>
  <si>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</si>
  <si>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</si>
  <si>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</si>
  <si>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</si>
  <si>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</si>
  <si>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</si>
  <si>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</si>
  <si>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</si>
  <si>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</si>
  <si>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</si>
  <si>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</si>
  <si>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</si>
  <si>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</si>
  <si>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</si>
  <si>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</si>
  <si>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</si>
  <si>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</si>
  <si>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</si>
  <si>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</si>
  <si>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</si>
  <si>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</si>
  <si>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</si>
  <si>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</si>
  <si>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</si>
  <si>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</si>
  <si>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</si>
  <si>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</si>
  <si>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</si>
  <si>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</si>
  <si>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</si>
  <si>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</si>
  <si>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</si>
  <si>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</si>
  <si>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</si>
  <si>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</si>
  <si>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</si>
  <si>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</si>
  <si>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</si>
  <si>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</si>
  <si>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</si>
  <si>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</si>
  <si>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</si>
  <si>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</si>
  <si>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</si>
  <si>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</si>
  <si>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</si>
  <si>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</si>
  <si>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</si>
  <si>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</si>
  <si>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</si>
  <si>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</si>
  <si>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</si>
  <si>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</si>
  <si>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</si>
  <si>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</si>
  <si>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</si>
  <si>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</si>
  <si>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</si>
  <si>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</si>
  <si>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</si>
  <si>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</si>
  <si>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</si>
  <si>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</si>
  <si>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</si>
  <si>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</si>
  <si>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</si>
  <si>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</si>
  <si>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</si>
  <si>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</si>
  <si>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</si>
  <si>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</si>
  <si>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</si>
  <si>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</si>
  <si>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</si>
  <si>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</si>
  <si>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</si>
  <si>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</si>
  <si>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</si>
  <si>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</si>
  <si>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</si>
  <si>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</si>
  <si>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</si>
  <si>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</si>
  <si>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</si>
  <si>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</si>
  <si>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</si>
  <si>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</si>
  <si>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</si>
  <si>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</si>
  <si>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</si>
  <si>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</si>
  <si>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</si>
  <si>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</si>
  <si>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</si>
  <si>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</si>
  <si>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</si>
  <si>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</si>
  <si>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</si>
  <si>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</si>
  <si>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</si>
  <si>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</si>
  <si>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</si>
  <si>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</si>
  <si>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</si>
  <si>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</si>
  <si>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</si>
  <si>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</si>
  <si>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</si>
  <si>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</si>
  <si>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</si>
  <si>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</si>
  <si>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</si>
  <si>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</si>
  <si>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</si>
  <si>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</si>
  <si>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</si>
  <si>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</si>
  <si>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</si>
  <si>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</si>
  <si>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</si>
  <si>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</si>
  <si>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</si>
  <si>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</si>
  <si>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</si>
  <si>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</si>
  <si>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</si>
  <si>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</si>
  <si>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</si>
  <si>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</si>
  <si>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</si>
  <si>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</si>
  <si>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</si>
  <si>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</si>
  <si>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</si>
  <si>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</si>
  <si>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</si>
  <si>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</si>
  <si>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</si>
  <si>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</si>
  <si>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</si>
  <si>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</si>
  <si>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</si>
  <si>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</si>
  <si>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</si>
  <si>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</si>
  <si>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</si>
  <si>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</si>
  <si>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</si>
  <si>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</si>
  <si>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</si>
  <si>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</si>
  <si>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</si>
  <si>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</si>
  <si>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</si>
  <si>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</si>
  <si>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</si>
  <si>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</si>
  <si>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</si>
  <si>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</si>
  <si>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</si>
  <si>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</si>
  <si>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</si>
  <si>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</si>
  <si>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</si>
  <si>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</si>
  <si>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</si>
  <si>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</si>
  <si>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</si>
  <si>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</si>
  <si>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</si>
  <si>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</si>
  <si>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</si>
  <si>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</si>
  <si>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</si>
  <si>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</si>
  <si>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</si>
  <si>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</si>
  <si>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</si>
  <si>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</si>
  <si>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</si>
  <si>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</si>
  <si>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</si>
  <si>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</si>
  <si>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</si>
  <si>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</si>
  <si>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</si>
  <si>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</si>
  <si>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</si>
  <si>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</si>
  <si>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</si>
  <si>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</si>
  <si>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</si>
  <si>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</si>
  <si>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</si>
  <si>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</si>
  <si>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</si>
  <si>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</si>
  <si>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</si>
  <si>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</si>
  <si>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</si>
  <si>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</si>
  <si>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</si>
  <si>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</si>
  <si>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</si>
  <si>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</si>
  <si>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</si>
  <si>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</si>
  <si>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</si>
  <si>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</si>
  <si>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</si>
  <si>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</si>
  <si>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</si>
  <si>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</si>
  <si>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</si>
  <si>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</si>
  <si>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</si>
  <si>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</si>
  <si>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</si>
  <si>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</si>
  <si>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</si>
  <si>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</si>
  <si>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</si>
  <si>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</si>
  <si>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</si>
  <si>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</si>
  <si>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</si>
  <si>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</si>
  <si>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</si>
  <si>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</si>
  <si>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</si>
  <si>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</si>
  <si>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</si>
  <si>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</si>
  <si>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</si>
  <si>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</si>
  <si>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</si>
  <si>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</si>
  <si>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</si>
  <si>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</si>
  <si>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</si>
  <si>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</si>
  <si>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</si>
  <si>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</si>
  <si>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</si>
  <si>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</si>
  <si>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</si>
  <si>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</si>
  <si>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</si>
  <si>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</si>
  <si>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</si>
  <si>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</si>
  <si>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</si>
  <si>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</si>
  <si>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</si>
  <si>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</si>
  <si>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</si>
  <si>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</si>
  <si>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</si>
  <si>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</si>
  <si>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</si>
  <si>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</si>
  <si>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</si>
  <si>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</si>
  <si>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</si>
  <si>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</si>
  <si>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</si>
  <si>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</si>
  <si>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</si>
  <si>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</si>
  <si>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</si>
  <si>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</si>
  <si>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</si>
  <si>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</si>
  <si>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</si>
  <si>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</si>
  <si>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</si>
  <si>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</si>
  <si>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</si>
  <si>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</si>
  <si>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</si>
  <si>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</si>
  <si>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</si>
  <si>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</si>
  <si>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</si>
  <si>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</si>
  <si>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</si>
  <si>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</si>
  <si>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</si>
  <si>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</si>
  <si>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</si>
  <si>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</si>
  <si>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</si>
  <si>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</si>
  <si>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</si>
  <si>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</si>
  <si>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</si>
  <si>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</si>
  <si>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</si>
  <si>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</si>
  <si>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</si>
  <si>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</si>
  <si>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</si>
  <si>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</si>
  <si>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</si>
  <si>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</si>
  <si>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</si>
  <si>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</si>
  <si>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</si>
  <si>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</si>
  <si>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</si>
  <si>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</si>
  <si>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</si>
  <si>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</si>
  <si>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</si>
  <si>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</si>
  <si>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</si>
  <si>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</si>
  <si>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</si>
  <si>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</si>
  <si>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</si>
  <si>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</si>
  <si>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</si>
  <si>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</si>
  <si>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</si>
  <si>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</si>
  <si>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</si>
  <si>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</si>
  <si>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</si>
  <si>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</si>
  <si>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</si>
  <si>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</si>
  <si>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</si>
  <si>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</si>
  <si>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</si>
  <si>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</si>
  <si>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</si>
  <si>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</si>
  <si>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</si>
  <si>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</si>
  <si>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</si>
  <si>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</si>
  <si>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</si>
  <si>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</si>
  <si>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</si>
  <si>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</si>
  <si>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</si>
  <si>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</si>
  <si>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</si>
  <si>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</si>
  <si>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</si>
  <si>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</si>
  <si>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</si>
  <si>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</si>
  <si>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</si>
  <si>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</si>
  <si>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</si>
  <si>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</si>
  <si>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</si>
  <si>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</si>
  <si>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</si>
  <si>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</si>
  <si>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</si>
  <si>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</si>
  <si>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</si>
  <si>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</si>
  <si>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</si>
  <si>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</si>
  <si>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</si>
  <si>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</si>
  <si>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</si>
  <si>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</si>
  <si>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</si>
  <si>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</si>
  <si>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</si>
  <si>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</si>
  <si>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</si>
  <si>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</si>
  <si>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</si>
  <si>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</si>
  <si>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</si>
  <si>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</si>
  <si>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</si>
  <si>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</si>
  <si>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</si>
  <si>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</si>
  <si>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</si>
  <si>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</si>
  <si>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</si>
  <si>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</si>
  <si>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</si>
  <si>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</si>
  <si>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</si>
  <si>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</si>
  <si>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</si>
  <si>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</si>
  <si>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</si>
  <si>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</si>
  <si>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</si>
  <si>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</si>
  <si>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</si>
  <si>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</si>
  <si>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</si>
  <si>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</si>
  <si>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</si>
  <si>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</si>
  <si>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</si>
  <si>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</si>
  <si>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</si>
  <si>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</si>
  <si>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</si>
  <si>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</si>
  <si>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</si>
  <si>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</si>
  <si>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</si>
  <si>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</si>
  <si>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</si>
  <si>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</si>
  <si>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</si>
  <si>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</si>
  <si>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</si>
  <si>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</si>
  <si>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</si>
  <si>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</si>
  <si>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</si>
  <si>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</si>
  <si>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</si>
  <si>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</si>
  <si>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</si>
  <si>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</si>
  <si>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</si>
  <si>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</si>
  <si>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</si>
  <si>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</si>
  <si>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</si>
  <si>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</si>
  <si>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</si>
  <si>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</si>
  <si>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</si>
  <si>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</si>
  <si>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</si>
  <si>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</si>
  <si>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</si>
  <si>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</si>
  <si>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</si>
  <si>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</si>
  <si>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</si>
  <si>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</si>
  <si>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</si>
  <si>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</si>
  <si>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</si>
  <si>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</si>
  <si>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</si>
  <si>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</si>
  <si>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</si>
  <si>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</si>
  <si>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</si>
  <si>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</si>
  <si>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</si>
  <si>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</si>
  <si>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</si>
  <si>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</si>
  <si>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</si>
  <si>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</si>
  <si>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</si>
  <si>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</si>
  <si>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</si>
  <si>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</si>
  <si>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</si>
  <si>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</si>
  <si>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</si>
  <si>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</si>
  <si>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</si>
  <si>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</si>
  <si>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</si>
  <si>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</si>
  <si>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</si>
  <si>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</si>
  <si>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</si>
  <si>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</si>
  <si>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</si>
  <si>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</si>
  <si>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</si>
  <si>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</si>
  <si>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</si>
  <si>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</si>
  <si>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</si>
  <si>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</si>
  <si>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</si>
  <si>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</si>
  <si>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</si>
  <si>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</si>
  <si>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</si>
  <si>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</si>
  <si>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</si>
  <si>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</si>
  <si>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</si>
  <si>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</si>
  <si>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</si>
  <si>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</si>
  <si>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</si>
  <si>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</si>
  <si>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</si>
  <si>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</si>
  <si>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</si>
  <si>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</si>
  <si>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</si>
  <si>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</si>
  <si>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</si>
  <si>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</si>
  <si>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</si>
  <si>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</si>
  <si>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</si>
  <si>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</si>
  <si>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</si>
  <si>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</si>
  <si>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</si>
  <si>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</si>
  <si>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</si>
  <si>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</si>
  <si>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</si>
  <si>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</si>
  <si>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</si>
  <si>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</si>
  <si>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</si>
  <si>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</si>
  <si>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</si>
  <si>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</si>
  <si>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</si>
  <si>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</si>
  <si>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</si>
  <si>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</si>
  <si>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</si>
  <si>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</si>
  <si>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</si>
  <si>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</si>
  <si>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</si>
  <si>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</si>
  <si>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</si>
  <si>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</si>
  <si>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</si>
  <si>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</si>
  <si>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</si>
  <si>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</si>
  <si>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</si>
  <si>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</si>
  <si>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</si>
  <si>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</si>
  <si>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</si>
  <si>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</si>
  <si>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</si>
  <si>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</si>
  <si>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</si>
  <si>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</si>
  <si>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</si>
  <si>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</si>
  <si>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</si>
  <si>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</si>
  <si>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</si>
  <si>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</si>
  <si>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</si>
  <si>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</si>
  <si>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</si>
  <si>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</si>
  <si>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</si>
  <si>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</si>
  <si>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</si>
  <si>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</si>
  <si>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</si>
  <si>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</si>
  <si>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</si>
  <si>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</si>
  <si>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</si>
  <si>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</si>
  <si>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</si>
  <si>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</si>
  <si>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</si>
  <si>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</si>
  <si>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</si>
  <si>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</si>
  <si>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</si>
  <si>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</si>
  <si>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</si>
  <si>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</si>
  <si>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</si>
  <si>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</si>
  <si>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</si>
  <si>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</si>
  <si>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</si>
  <si>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</si>
  <si>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</si>
  <si>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</si>
  <si>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</si>
  <si>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</si>
  <si>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</si>
  <si>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</si>
  <si>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</si>
  <si>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</si>
  <si>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</si>
  <si>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</si>
  <si>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</si>
  <si>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</si>
  <si>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</si>
  <si>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</si>
  <si>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</si>
  <si>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</si>
  <si>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</si>
  <si>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</si>
  <si>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</si>
  <si>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</si>
  <si>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</si>
  <si>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</si>
  <si>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</si>
  <si>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</si>
  <si>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</si>
  <si>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</si>
  <si>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</si>
  <si>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</si>
  <si>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</si>
  <si>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</si>
  <si>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</si>
  <si>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</si>
  <si>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</si>
  <si>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</si>
  <si>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</si>
  <si>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</si>
  <si>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</si>
  <si>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</si>
  <si>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</si>
  <si>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</si>
  <si>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</si>
  <si>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</si>
  <si>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</si>
  <si>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</si>
  <si>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</si>
  <si>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</si>
  <si>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</si>
  <si>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</si>
  <si>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</si>
  <si>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</si>
  <si>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</si>
  <si>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</si>
  <si>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</si>
  <si>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</si>
  <si>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</si>
  <si>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</si>
  <si>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</si>
  <si>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</si>
  <si>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</si>
  <si>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</si>
  <si>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</si>
  <si>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</si>
  <si>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</si>
  <si>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</si>
  <si>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</si>
  <si>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</si>
  <si>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</si>
  <si>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</si>
  <si>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</si>
  <si>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</si>
  <si>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</si>
  <si>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</si>
  <si>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</si>
  <si>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</si>
  <si>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</si>
  <si>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</si>
  <si>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</si>
  <si>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</si>
  <si>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</si>
  <si>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</si>
  <si>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</si>
  <si>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</si>
  <si>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</si>
  <si>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</si>
  <si>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</si>
  <si>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</si>
  <si>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</si>
  <si>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</si>
  <si>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</si>
  <si>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</si>
  <si>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</si>
  <si>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</si>
  <si>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</si>
  <si>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</si>
  <si>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</si>
  <si>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</si>
  <si>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</si>
  <si>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</si>
  <si>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</si>
  <si>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</si>
  <si>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</si>
  <si>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</si>
  <si>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</si>
  <si>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</si>
  <si>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</si>
  <si>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</si>
  <si>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</si>
  <si>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</si>
  <si>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</si>
  <si>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</si>
  <si>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</si>
  <si>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</si>
  <si>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</si>
  <si>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</si>
  <si>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</si>
  <si>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</si>
  <si>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</si>
  <si>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</si>
  <si>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</si>
  <si>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</si>
  <si>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</si>
  <si>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</si>
  <si>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</si>
  <si>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</si>
  <si>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</si>
  <si>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</si>
  <si>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</si>
  <si>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</si>
  <si>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</si>
  <si>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</si>
  <si>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</si>
  <si>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</si>
  <si>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</si>
  <si>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</si>
  <si>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</si>
  <si>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</si>
  <si>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</si>
  <si>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</si>
  <si>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</si>
  <si>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</si>
  <si>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</si>
  <si>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</si>
  <si>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</si>
  <si>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</si>
  <si>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</si>
  <si>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</si>
  <si>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</si>
  <si>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</si>
  <si>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</si>
  <si>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</si>
  <si>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</si>
  <si>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</si>
  <si>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</si>
  <si>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</si>
  <si>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</si>
  <si>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</si>
  <si>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</si>
  <si>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</si>
  <si>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</si>
  <si>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</si>
  <si>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</si>
  <si>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</si>
  <si>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</si>
  <si>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</si>
  <si>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</si>
  <si>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</si>
  <si>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</si>
  <si>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</si>
  <si>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</si>
  <si>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</si>
  <si>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</si>
  <si>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</si>
  <si>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</si>
  <si>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</si>
  <si>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</si>
  <si>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</si>
  <si>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</si>
  <si>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</si>
  <si>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</si>
  <si>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</si>
  <si>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</si>
  <si>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</si>
  <si>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</si>
  <si>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</si>
  <si>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</si>
  <si>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</si>
  <si>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</si>
  <si>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</si>
  <si>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</si>
  <si>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</si>
  <si>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</si>
  <si>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</si>
  <si>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</si>
  <si>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</si>
  <si>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</si>
  <si>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</si>
  <si>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</si>
  <si>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</si>
  <si>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</si>
  <si>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</si>
  <si>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</si>
  <si>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</si>
  <si>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</si>
  <si>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</si>
  <si>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</si>
  <si>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</si>
  <si>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</si>
  <si>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</si>
  <si>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</si>
  <si>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</si>
  <si>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</si>
  <si>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</si>
  <si>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</si>
  <si>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</si>
  <si>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</si>
  <si>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</si>
  <si>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</si>
  <si>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</si>
  <si>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</si>
  <si>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</si>
  <si>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</si>
  <si>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</si>
  <si>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</si>
  <si>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</si>
  <si>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</si>
  <si>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</si>
  <si>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</si>
  <si>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</si>
  <si>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</si>
  <si>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</si>
  <si>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</si>
  <si>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</si>
  <si>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</si>
  <si>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</si>
  <si>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</si>
  <si>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</si>
  <si>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</si>
  <si>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</si>
  <si>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</si>
  <si>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</si>
  <si>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</si>
  <si>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</si>
  <si>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</si>
  <si>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</si>
  <si>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</si>
  <si>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</si>
  <si>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</si>
  <si>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</si>
  <si>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</si>
  <si>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</si>
  <si>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</si>
  <si>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</si>
  <si>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</si>
  <si>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</si>
  <si>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</si>
  <si>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</si>
  <si>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</si>
  <si>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</si>
  <si>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</si>
  <si>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</si>
  <si>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</si>
  <si>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</si>
  <si>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</si>
  <si>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</si>
  <si>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</si>
  <si>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</si>
  <si>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</si>
  <si>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</si>
  <si>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</si>
  <si>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</si>
  <si>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</si>
  <si>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</si>
  <si>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</si>
  <si>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</si>
  <si>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</si>
  <si>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</si>
  <si>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</si>
  <si>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</si>
  <si>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</si>
  <si>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</si>
  <si>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</si>
  <si>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</si>
  <si>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</si>
  <si>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</si>
  <si>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</si>
  <si>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</si>
  <si>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</si>
  <si>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</si>
  <si>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</si>
  <si>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</si>
  <si>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</si>
  <si>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</si>
  <si>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</si>
  <si>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</si>
  <si>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</si>
  <si>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</si>
  <si>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</si>
  <si>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</si>
  <si>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</si>
  <si>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</si>
  <si>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</si>
  <si>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</si>
  <si>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</si>
  <si>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</si>
  <si>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</si>
  <si>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</si>
  <si>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</si>
  <si>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</si>
  <si>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</si>
  <si>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</si>
  <si>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</si>
  <si>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</si>
  <si>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</si>
  <si>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</si>
  <si>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</si>
  <si>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</si>
  <si>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</si>
  <si>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</si>
  <si>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</si>
  <si>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</si>
  <si>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</si>
  <si>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</si>
  <si>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</si>
  <si>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</si>
  <si>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</si>
  <si>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</si>
  <si>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</si>
  <si>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</si>
  <si>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</si>
  <si>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</si>
  <si>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</si>
  <si>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</si>
  <si>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</si>
  <si>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</si>
  <si>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</si>
  <si>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</si>
  <si>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</si>
  <si>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</si>
  <si>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</si>
  <si>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</si>
  <si>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</si>
  <si>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</si>
  <si>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</si>
  <si>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</si>
  <si>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</si>
  <si>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</si>
  <si>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</si>
  <si>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</si>
  <si>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</si>
  <si>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</si>
  <si>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</si>
  <si>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</si>
  <si>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</si>
  <si>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</si>
  <si>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</si>
  <si>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</si>
  <si>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</si>
  <si>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</si>
  <si>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</si>
  <si>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</si>
  <si>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</si>
  <si>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</si>
  <si>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</si>
  <si>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</si>
  <si>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</si>
  <si>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</si>
  <si>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</si>
  <si>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</si>
  <si>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</si>
  <si>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</si>
  <si>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</si>
  <si>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</si>
  <si>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</si>
  <si>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</si>
  <si>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</si>
  <si>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</si>
  <si>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</si>
  <si>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</si>
  <si>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</si>
  <si>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</si>
  <si>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</si>
  <si>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</si>
  <si>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</si>
  <si>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</si>
  <si>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</si>
  <si>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</si>
  <si>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</si>
  <si>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</si>
  <si>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</si>
  <si>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</si>
  <si>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</si>
  <si>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</si>
  <si>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</si>
  <si>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</si>
  <si>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</si>
  <si>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</si>
  <si>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</si>
  <si>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</si>
  <si>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</si>
  <si>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</si>
  <si>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</si>
  <si>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</si>
  <si>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</si>
  <si>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</si>
  <si>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</si>
  <si>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</si>
  <si>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</si>
  <si>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</si>
  <si>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</si>
  <si>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</si>
  <si>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</si>
  <si>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</si>
  <si>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</si>
  <si>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</si>
  <si>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</si>
  <si>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</si>
  <si>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</si>
  <si>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</si>
  <si>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</si>
  <si>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</si>
  <si>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</si>
  <si>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</si>
  <si>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</si>
  <si>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</si>
  <si>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</si>
  <si>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</si>
  <si>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</si>
  <si>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</si>
  <si>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</si>
  <si>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</si>
  <si>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</si>
  <si>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</si>
  <si>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</si>
  <si>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</si>
  <si>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</si>
  <si>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</si>
  <si>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</si>
  <si>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</si>
  <si>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</si>
  <si>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</si>
  <si>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</si>
  <si>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</si>
  <si>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</si>
  <si>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</si>
  <si>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</si>
  <si>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</si>
  <si>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</si>
  <si>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</si>
  <si>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</si>
  <si>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</si>
  <si>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</si>
  <si>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</si>
  <si>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</si>
  <si>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</si>
  <si>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</si>
  <si>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</si>
  <si>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</si>
  <si>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</si>
  <si>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</si>
  <si>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</si>
  <si>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</si>
  <si>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</si>
  <si>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</si>
  <si>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</si>
  <si>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</si>
  <si>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</si>
  <si>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</si>
  <si>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</si>
  <si>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</si>
  <si>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</si>
  <si>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</si>
  <si>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</si>
  <si>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</si>
  <si>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</si>
  <si>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</si>
  <si>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</si>
  <si>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</si>
  <si>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</si>
  <si>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</si>
  <si>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</si>
  <si>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</si>
  <si>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</si>
  <si>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</si>
  <si>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</si>
  <si>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</si>
  <si>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</si>
  <si>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</si>
  <si>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</si>
  <si>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</si>
  <si>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</si>
  <si>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</si>
  <si>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</si>
  <si>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</si>
  <si>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</si>
  <si>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</si>
  <si>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</si>
  <si>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</si>
  <si>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</si>
  <si>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</si>
  <si>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</si>
  <si>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</si>
  <si>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</si>
  <si>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</si>
  <si>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</si>
  <si>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</si>
  <si>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</si>
  <si>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</si>
  <si>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</si>
  <si>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</si>
  <si>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</si>
  <si>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</si>
  <si>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</si>
  <si>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</si>
  <si>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</si>
  <si>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</si>
  <si>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</si>
  <si>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</si>
  <si>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</si>
  <si>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</si>
  <si>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</si>
  <si>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</si>
  <si>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</si>
  <si>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</si>
  <si>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</si>
  <si>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</si>
  <si>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</si>
  <si>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</si>
  <si>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</si>
  <si>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</si>
  <si>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</si>
  <si>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</si>
  <si>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</si>
  <si>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</si>
  <si>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</si>
  <si>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</si>
  <si>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</si>
  <si>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</si>
  <si>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</si>
  <si>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</si>
  <si>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</si>
  <si>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</si>
  <si>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</si>
  <si>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</si>
  <si>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</si>
  <si>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</si>
  <si>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</si>
  <si>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</si>
  <si>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</si>
  <si>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</si>
  <si>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</si>
  <si>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</si>
  <si>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</si>
  <si>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</si>
  <si>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</si>
  <si>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</si>
  <si>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</si>
  <si>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</si>
  <si>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</si>
  <si>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</si>
  <si>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</si>
  <si>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</si>
  <si>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</si>
  <si>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</si>
  <si>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</si>
  <si>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</si>
  <si>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</si>
  <si>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</si>
  <si>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</si>
  <si>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</si>
  <si>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</si>
  <si>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</si>
  <si>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</si>
  <si>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</si>
  <si>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</si>
  <si>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</si>
  <si>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</si>
  <si>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</si>
  <si>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</si>
  <si>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</si>
  <si>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</si>
  <si>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</si>
  <si>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</si>
  <si>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</si>
  <si>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</si>
  <si>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</si>
  <si>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</si>
  <si>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</si>
  <si>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</si>
  <si>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</si>
  <si>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</si>
  <si>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</si>
  <si>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</si>
  <si>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</si>
  <si>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</si>
  <si>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</si>
  <si>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</si>
  <si>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</si>
  <si>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</si>
  <si>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</si>
  <si>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</si>
  <si>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</si>
  <si>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</si>
  <si>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</si>
  <si>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</si>
  <si>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</si>
  <si>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</si>
  <si>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</si>
  <si>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</si>
  <si>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</si>
  <si>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</si>
  <si>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</si>
  <si>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</si>
  <si>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</si>
  <si>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</si>
  <si>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</si>
  <si>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</si>
  <si>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</si>
  <si>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</si>
  <si>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</si>
  <si>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</si>
  <si>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</si>
  <si>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</si>
  <si>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</si>
  <si>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</si>
  <si>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</si>
  <si>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</si>
  <si>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</si>
  <si>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</si>
  <si>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</si>
  <si>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</si>
  <si>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</si>
  <si>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</si>
  <si>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</si>
  <si>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</si>
  <si>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</si>
  <si>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</si>
  <si>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</si>
  <si>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</si>
  <si>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</si>
  <si>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</si>
  <si>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</si>
  <si>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</si>
  <si>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</si>
  <si>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</si>
  <si>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</si>
  <si>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</si>
  <si>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</si>
  <si>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</si>
  <si>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</si>
  <si>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</si>
  <si>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</si>
  <si>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</si>
  <si>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</si>
  <si>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</si>
  <si>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</si>
  <si>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</si>
  <si>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</si>
  <si>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</si>
  <si>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</si>
  <si>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</si>
  <si>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</si>
  <si>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</si>
  <si>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</si>
  <si>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</si>
  <si>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</si>
  <si>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</si>
  <si>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</si>
  <si>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</si>
  <si>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</si>
  <si>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</si>
  <si>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</si>
  <si>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</si>
  <si>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</si>
  <si>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</si>
  <si>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</si>
  <si>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</si>
  <si>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</si>
  <si>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</si>
  <si>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</si>
  <si>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</si>
  <si>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</si>
  <si>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</si>
  <si>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</si>
  <si>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</si>
  <si>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</si>
  <si>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</si>
  <si>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</si>
  <si>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</si>
  <si>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</si>
  <si>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</si>
  <si>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</si>
  <si>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</si>
  <si>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</si>
  <si>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</si>
  <si>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</si>
  <si>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</si>
  <si>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</si>
  <si>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</si>
  <si>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</si>
  <si>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</si>
  <si>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</si>
  <si>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</si>
  <si>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</si>
  <si>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</si>
  <si>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</si>
  <si>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</si>
  <si>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</si>
  <si>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</si>
  <si>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</si>
  <si>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</si>
  <si>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</si>
  <si>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</si>
  <si>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</si>
  <si>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</si>
  <si>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</si>
  <si>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</si>
  <si>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</si>
  <si>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</si>
  <si>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</si>
  <si>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</si>
  <si>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</si>
  <si>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</si>
  <si>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</si>
  <si>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</si>
  <si>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</si>
  <si>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</si>
  <si>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</si>
  <si>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</si>
  <si>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</si>
  <si>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</si>
  <si>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</si>
  <si>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</si>
  <si>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</si>
  <si>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</si>
  <si>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</si>
  <si>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</si>
  <si>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</si>
  <si>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</si>
  <si>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</si>
  <si>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</si>
  <si>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</si>
  <si>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</si>
  <si>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</si>
  <si>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</si>
  <si>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</si>
  <si>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</si>
  <si>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</si>
  <si>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</si>
  <si>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</si>
  <si>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</si>
  <si>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</si>
  <si>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</si>
  <si>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</si>
  <si>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</si>
  <si>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</si>
  <si>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</si>
  <si>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</si>
  <si>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</si>
  <si>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</si>
  <si>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</si>
  <si>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</si>
  <si>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</si>
  <si>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</si>
  <si>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</si>
  <si>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</si>
  <si>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</si>
  <si>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</si>
  <si>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</si>
  <si>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</si>
  <si>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</si>
  <si>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</si>
  <si>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</si>
  <si>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</si>
  <si>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</si>
  <si>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</si>
  <si>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</si>
  <si>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</si>
  <si>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</si>
  <si>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</si>
  <si>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</si>
  <si>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</si>
  <si>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</si>
  <si>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</si>
  <si>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</si>
  <si>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</si>
  <si>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</si>
  <si>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</si>
  <si>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</si>
  <si>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</si>
  <si>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</si>
  <si>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</si>
  <si>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</si>
  <si>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</si>
  <si>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</si>
  <si>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</si>
  <si>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</si>
  <si>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</si>
  <si>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</si>
  <si>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</si>
  <si>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</si>
  <si>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</si>
  <si>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</si>
  <si>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</si>
  <si>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</si>
  <si>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</si>
  <si>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</si>
  <si>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</si>
  <si>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</si>
  <si>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</si>
  <si>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</si>
  <si>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</si>
  <si>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</si>
  <si>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</si>
  <si>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</si>
  <si>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</si>
  <si>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</si>
  <si>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</si>
  <si>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</si>
  <si>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</si>
  <si>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</si>
  <si>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</si>
  <si>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</si>
  <si>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</si>
  <si>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</si>
  <si>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</si>
  <si>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</si>
  <si>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</si>
  <si>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</si>
  <si>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</si>
  <si>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</si>
  <si>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</si>
  <si>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</si>
  <si>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</si>
  <si>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</si>
  <si>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</si>
  <si>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</si>
  <si>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</si>
  <si>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</si>
  <si>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</si>
  <si>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</si>
  <si>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</si>
  <si>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</si>
  <si>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</si>
  <si>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</si>
  <si>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</si>
  <si>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</si>
  <si>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</si>
  <si>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</si>
  <si>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</si>
  <si>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</si>
  <si>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</si>
  <si>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</si>
  <si>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</si>
  <si>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</si>
  <si>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</si>
  <si>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</si>
  <si>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</si>
  <si>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</si>
  <si>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</si>
  <si>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</si>
  <si>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</si>
  <si>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</si>
  <si>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</si>
  <si>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</si>
  <si>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</si>
  <si>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</si>
  <si>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</si>
  <si>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</si>
  <si>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</si>
  <si>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</si>
  <si>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</si>
  <si>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</si>
  <si>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</si>
  <si>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</si>
  <si>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</si>
  <si>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</si>
  <si>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</si>
  <si>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</si>
  <si>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</si>
  <si>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</si>
  <si>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</si>
  <si>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</si>
  <si>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</si>
  <si>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</si>
  <si>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</si>
  <si>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</si>
  <si>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</si>
  <si>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</si>
  <si>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</si>
  <si>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</si>
  <si>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</si>
  <si>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</si>
  <si>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</si>
  <si>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</si>
  <si>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</si>
  <si>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</si>
  <si>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</si>
  <si>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</si>
  <si>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</si>
  <si>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</si>
  <si>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</si>
  <si>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</si>
  <si>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</si>
  <si>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</si>
  <si>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</si>
  <si>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</si>
  <si>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</si>
  <si>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</si>
  <si>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</si>
  <si>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</si>
  <si>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</si>
  <si>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</si>
  <si>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</si>
  <si>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</si>
  <si>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</si>
  <si>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</si>
  <si>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</si>
  <si>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</si>
  <si>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</si>
  <si>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</si>
  <si>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</si>
  <si>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</si>
  <si>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</si>
  <si>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</si>
  <si>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</si>
  <si>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</si>
  <si>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</si>
  <si>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</si>
  <si>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</si>
  <si>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</si>
  <si>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</si>
  <si>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</si>
  <si>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</si>
  <si>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</si>
  <si>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</si>
  <si>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</si>
  <si>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</si>
  <si>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</si>
  <si>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</si>
  <si>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</si>
  <si>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</si>
  <si>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</si>
  <si>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</si>
  <si>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</si>
  <si>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</si>
  <si>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</si>
  <si>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</si>
  <si>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</si>
  <si>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</si>
  <si>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</si>
  <si>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</si>
  <si>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</si>
  <si>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</si>
  <si>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</si>
  <si>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</si>
  <si>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</si>
  <si>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</si>
  <si>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</si>
  <si>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</si>
  <si>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</si>
  <si>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</si>
  <si>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</si>
  <si>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</si>
  <si>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</si>
  <si>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</si>
  <si>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</si>
  <si>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</si>
  <si>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</si>
  <si>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</si>
  <si>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</si>
  <si>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</si>
  <si>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</si>
  <si>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</si>
  <si>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</si>
  <si>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</si>
  <si>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</si>
  <si>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</si>
  <si>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</si>
  <si>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</si>
  <si>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</si>
  <si>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</si>
  <si>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</si>
  <si>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</si>
  <si>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</si>
  <si>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</si>
  <si>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</si>
  <si>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</si>
  <si>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</si>
  <si>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</si>
  <si>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</si>
  <si>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</si>
  <si>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</si>
  <si>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</si>
  <si>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</si>
  <si>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</si>
  <si>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</si>
  <si>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</si>
  <si>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</si>
  <si>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</si>
  <si>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</si>
  <si>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</si>
  <si>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</si>
  <si>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</si>
  <si>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</si>
  <si>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</si>
  <si>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</si>
  <si>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</si>
  <si>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</si>
  <si>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</si>
  <si>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</si>
  <si>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</si>
  <si>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</si>
  <si>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</si>
  <si>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</si>
  <si>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</si>
  <si>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</si>
  <si>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</si>
  <si>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</si>
  <si>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</si>
  <si>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</si>
  <si>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</si>
  <si>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</si>
  <si>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</si>
  <si>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</si>
  <si>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</si>
  <si>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</si>
  <si>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</si>
  <si>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</si>
  <si>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</si>
  <si>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</si>
  <si>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</si>
  <si>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</si>
  <si>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</si>
  <si>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</si>
  <si>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</si>
  <si>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</si>
  <si>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</si>
  <si>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</si>
  <si>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</si>
  <si>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</si>
  <si>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</si>
  <si>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</si>
  <si>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</si>
  <si>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</si>
  <si>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</si>
  <si>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</si>
  <si>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</si>
  <si>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</si>
  <si>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</si>
  <si>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</si>
  <si>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</si>
  <si>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</si>
  <si>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</si>
  <si>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</si>
  <si>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</si>
  <si>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</si>
  <si>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</si>
  <si>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</si>
  <si>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</si>
  <si>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</si>
  <si>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</si>
  <si>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</si>
  <si>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</si>
  <si>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</si>
  <si>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</si>
  <si>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</si>
  <si>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</si>
  <si>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</si>
  <si>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</si>
  <si>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</si>
  <si>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</si>
  <si>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</si>
  <si>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</si>
  <si>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</si>
  <si>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</si>
  <si>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</si>
  <si>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</si>
  <si>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</si>
  <si>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</si>
  <si>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</si>
  <si>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</si>
  <si>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</si>
  <si>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</si>
  <si>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</si>
  <si>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</si>
  <si>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</si>
  <si>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</si>
  <si>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</si>
  <si>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</si>
  <si>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</si>
  <si>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</si>
  <si>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</si>
  <si>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</si>
  <si>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</si>
  <si>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</si>
  <si>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</si>
  <si>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</si>
  <si>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</si>
  <si>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</si>
  <si>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</si>
  <si>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</si>
  <si>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</si>
  <si>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</si>
  <si>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</si>
  <si>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</si>
  <si>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</si>
  <si>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</si>
  <si>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</si>
  <si>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</si>
  <si>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</si>
  <si>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</si>
  <si>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</si>
  <si>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</si>
  <si>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</si>
  <si>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</si>
  <si>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</si>
  <si>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</si>
  <si>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</si>
  <si>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</si>
  <si>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</si>
  <si>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</si>
  <si>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</si>
  <si>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</si>
  <si>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</si>
  <si>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</si>
  <si>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</si>
  <si>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</si>
  <si>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</si>
  <si>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</si>
  <si>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</si>
  <si>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</si>
  <si>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</si>
  <si>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</si>
  <si>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</si>
  <si>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</si>
  <si>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</si>
  <si>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</si>
  <si>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</si>
  <si>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</si>
  <si>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</si>
  <si>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</si>
  <si>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</si>
  <si>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</si>
  <si>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</si>
  <si>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</si>
  <si>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</si>
  <si>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</si>
  <si>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</si>
  <si>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</si>
  <si>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</si>
  <si>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</si>
  <si>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</si>
  <si>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</si>
  <si>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</si>
  <si>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</si>
  <si>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</si>
  <si>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</si>
  <si>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</si>
  <si>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</si>
  <si>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</si>
  <si>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</si>
  <si>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</si>
  <si>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</si>
  <si>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</si>
  <si>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</si>
  <si>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</si>
  <si>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</si>
  <si>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</si>
  <si>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</si>
  <si>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</si>
  <si>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</si>
  <si>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</si>
  <si>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</si>
  <si>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</si>
  <si>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</si>
  <si>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</si>
  <si>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</si>
  <si>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</si>
  <si>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</si>
  <si>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</si>
  <si>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</si>
  <si>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</si>
  <si>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</si>
  <si>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</si>
  <si>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</si>
  <si>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</si>
  <si>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</si>
  <si>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</si>
  <si>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</si>
  <si>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</si>
  <si>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</si>
  <si>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</si>
  <si>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</si>
  <si>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</si>
  <si>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</si>
  <si>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</si>
  <si>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</si>
  <si>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</si>
  <si>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</si>
  <si>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</si>
  <si>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</si>
  <si>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</si>
  <si>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</si>
  <si>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</si>
  <si>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</si>
  <si>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</si>
  <si>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</si>
  <si>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</si>
  <si>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</si>
  <si>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</si>
  <si>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</si>
  <si>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</si>
  <si>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</si>
  <si>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</si>
  <si>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</si>
  <si>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</si>
  <si>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</si>
  <si>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</si>
  <si>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</si>
  <si>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</si>
  <si>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</si>
  <si>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</si>
  <si>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</si>
  <si>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</si>
  <si>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</si>
  <si>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</si>
  <si>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</si>
  <si>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</si>
  <si>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</si>
  <si>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</si>
  <si>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</si>
  <si>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</si>
  <si>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</si>
  <si>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</si>
  <si>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</si>
  <si>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</si>
  <si>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</si>
  <si>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</si>
  <si>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</si>
  <si>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</si>
  <si>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</si>
  <si>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</si>
  <si>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</si>
  <si>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</si>
  <si>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</si>
  <si>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</si>
  <si>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</si>
  <si>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</si>
  <si>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</si>
  <si>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</si>
  <si>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</si>
  <si>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</si>
  <si>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</si>
  <si>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</si>
  <si>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</si>
  <si>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</si>
  <si>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</si>
  <si>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</si>
  <si>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</si>
  <si>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</si>
  <si>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</si>
  <si>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</si>
  <si>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</si>
  <si>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</si>
  <si>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</si>
  <si>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</si>
  <si>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</si>
  <si>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</si>
  <si>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</si>
  <si>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</si>
  <si>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</si>
  <si>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</si>
  <si>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</si>
  <si>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</si>
  <si>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</si>
  <si>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</si>
  <si>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</si>
  <si>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</si>
  <si>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</si>
  <si>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</si>
  <si>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</si>
  <si>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</si>
  <si>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</si>
  <si>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</si>
  <si>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</si>
  <si>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</si>
  <si>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</si>
  <si>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</si>
  <si>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</si>
  <si>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</si>
  <si>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</si>
  <si>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</si>
  <si>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</si>
  <si>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</si>
  <si>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</si>
  <si>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</si>
  <si>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</si>
  <si>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</si>
  <si>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</si>
  <si>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</si>
  <si>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</si>
  <si>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</si>
  <si>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</si>
  <si>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</si>
  <si>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</si>
  <si>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</si>
  <si>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</si>
  <si>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</si>
  <si>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</si>
  <si>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</si>
  <si>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</si>
  <si>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</si>
  <si>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</si>
  <si>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</si>
  <si>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</si>
  <si>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</si>
  <si>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</si>
  <si>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</si>
  <si>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</si>
  <si>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</si>
  <si>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</si>
  <si>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</si>
  <si>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</si>
  <si>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</si>
  <si>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</si>
  <si>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</si>
  <si>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</si>
  <si>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</si>
  <si>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</si>
  <si>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</si>
  <si>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</si>
  <si>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</si>
  <si>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</si>
  <si>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</si>
  <si>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</si>
  <si>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</si>
  <si>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</si>
  <si>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</si>
  <si>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</si>
  <si>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</si>
  <si>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</si>
  <si>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</si>
  <si>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</si>
  <si>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</si>
  <si>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</si>
  <si>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</si>
  <si>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</si>
  <si>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</si>
  <si>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</si>
  <si>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</si>
  <si>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</si>
  <si>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</si>
  <si>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</si>
  <si>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</si>
  <si>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</si>
  <si>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</si>
  <si>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</si>
  <si>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</si>
  <si>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</si>
  <si>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</si>
  <si>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</si>
  <si>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</si>
  <si>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</si>
  <si>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</si>
  <si>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</si>
  <si>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</si>
  <si>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</si>
  <si>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</si>
  <si>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</si>
  <si>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</si>
  <si>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</si>
  <si>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</si>
  <si>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</si>
  <si>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</si>
  <si>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</si>
  <si>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</si>
  <si>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</si>
  <si>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</si>
  <si>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</si>
  <si>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</si>
  <si>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</si>
  <si>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</si>
  <si>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</si>
  <si>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</si>
  <si>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</si>
  <si>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</si>
  <si>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</si>
  <si>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</si>
  <si>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</si>
  <si>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</si>
  <si>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</si>
  <si>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</si>
  <si>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</si>
  <si>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</si>
  <si>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</si>
  <si>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</si>
  <si>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</si>
  <si>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</si>
  <si>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</si>
  <si>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</si>
  <si>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</si>
  <si>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</si>
  <si>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</si>
  <si>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</si>
  <si>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</si>
  <si>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</si>
  <si>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</si>
  <si>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</si>
  <si>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</si>
  <si>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</si>
  <si>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</si>
  <si>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</si>
  <si>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</si>
  <si>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</si>
  <si>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</si>
  <si>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</si>
  <si>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</si>
  <si>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</si>
  <si>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</si>
  <si>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</si>
  <si>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</si>
  <si>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</si>
  <si>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</si>
  <si>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</si>
  <si>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</si>
  <si>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</si>
  <si>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</si>
  <si>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</si>
  <si>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</si>
  <si>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</si>
  <si>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</si>
  <si>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</si>
  <si>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</si>
  <si>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</si>
  <si>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</si>
  <si>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</si>
  <si>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</si>
  <si>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</si>
  <si>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</si>
  <si>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</si>
  <si>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</si>
  <si>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</si>
  <si>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</si>
  <si>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</si>
  <si>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</si>
  <si>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</si>
  <si>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</si>
  <si>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</si>
  <si>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</si>
  <si>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</si>
  <si>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</si>
  <si>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</si>
  <si>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</si>
  <si>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</si>
  <si>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</si>
  <si>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</si>
  <si>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</si>
  <si>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</si>
  <si>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</si>
  <si>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</si>
  <si>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</si>
  <si>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</si>
  <si>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</si>
  <si>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</si>
  <si>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</si>
  <si>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</si>
  <si>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</si>
  <si>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</si>
  <si>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</si>
  <si>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</si>
  <si>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</si>
  <si>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</si>
  <si>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</si>
  <si>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</si>
  <si>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</si>
  <si>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</si>
  <si>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</si>
  <si>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</si>
  <si>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</si>
  <si>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</si>
  <si>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</si>
  <si>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</si>
  <si>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</si>
  <si>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</si>
  <si>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</si>
  <si>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</si>
  <si>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</si>
  <si>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</si>
  <si>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</si>
  <si>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</si>
  <si>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</si>
  <si>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</si>
  <si>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</si>
  <si>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</si>
  <si>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</si>
  <si>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</si>
  <si>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</si>
  <si>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</si>
  <si>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</si>
  <si>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</si>
  <si>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</si>
  <si>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</si>
  <si>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</si>
  <si>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</si>
  <si>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</si>
  <si>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</si>
  <si>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</si>
  <si>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</si>
  <si>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</si>
  <si>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</si>
  <si>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</si>
  <si>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</si>
  <si>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</si>
  <si>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</si>
  <si>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</si>
  <si>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</si>
  <si>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</si>
  <si>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</si>
  <si>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</si>
  <si>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</si>
  <si>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</si>
  <si>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</si>
  <si>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</si>
  <si>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</si>
  <si>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</si>
  <si>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</si>
  <si>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</si>
  <si>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</si>
  <si>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</si>
  <si>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</si>
  <si>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</si>
  <si>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</si>
  <si>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</si>
  <si>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</si>
  <si>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</si>
  <si>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</si>
  <si>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</si>
  <si>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</si>
  <si>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</si>
  <si>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</si>
  <si>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</si>
  <si>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</si>
  <si>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</si>
  <si>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</si>
  <si>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</si>
  <si>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</si>
  <si>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</si>
  <si>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</si>
  <si>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</si>
  <si>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</si>
  <si>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</si>
  <si>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</si>
  <si>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</si>
  <si>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</si>
  <si>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</si>
  <si>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</si>
  <si>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</si>
  <si>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</si>
  <si>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</si>
  <si>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</si>
  <si>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</si>
  <si>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</si>
  <si>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</si>
  <si>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</si>
  <si>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</si>
  <si>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</si>
  <si>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</si>
  <si>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</si>
  <si>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</si>
  <si>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</si>
  <si>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</si>
  <si>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</si>
  <si>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</si>
  <si>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</si>
  <si>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</si>
  <si>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</si>
  <si>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</si>
  <si>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</si>
  <si>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</si>
  <si>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</si>
  <si>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</si>
  <si>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</si>
  <si>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</si>
  <si>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</si>
  <si>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</si>
  <si>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</si>
  <si>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</si>
  <si>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</si>
  <si>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</si>
  <si>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</si>
  <si>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</si>
  <si>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</si>
  <si>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</si>
  <si>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</si>
  <si>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</si>
  <si>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</si>
  <si>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</si>
  <si>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</si>
  <si>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</si>
  <si>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</si>
  <si>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</si>
  <si>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</si>
  <si>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</si>
  <si>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</si>
  <si>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</si>
  <si>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</si>
  <si>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</si>
  <si>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</si>
  <si>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</si>
  <si>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</si>
  <si>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</si>
  <si>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</si>
  <si>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</si>
  <si>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</si>
  <si>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</si>
  <si>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</si>
  <si>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</si>
  <si>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</si>
  <si>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</si>
  <si>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</si>
  <si>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</si>
  <si>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</si>
  <si>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</si>
  <si>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</si>
  <si>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</si>
  <si>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</si>
  <si>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</si>
  <si>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</si>
  <si>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</si>
  <si>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</si>
  <si>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</si>
  <si>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</si>
  <si>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</si>
  <si>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</si>
  <si>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</si>
  <si>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</si>
  <si>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</si>
  <si>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</si>
  <si>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</si>
  <si>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</si>
  <si>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</si>
  <si>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</si>
  <si>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</si>
  <si>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</si>
  <si>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</si>
  <si>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</si>
  <si>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</si>
  <si>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</si>
  <si>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</si>
  <si>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</si>
  <si>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</si>
  <si>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</si>
  <si>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</si>
  <si>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</si>
  <si>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</si>
  <si>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</si>
  <si>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</si>
  <si>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</si>
  <si>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</si>
  <si>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</si>
  <si>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</si>
  <si>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</si>
  <si>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</si>
  <si>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</si>
  <si>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</si>
  <si>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</si>
  <si>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</si>
  <si>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</si>
  <si>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</si>
  <si>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</si>
  <si>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</si>
  <si>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</si>
  <si>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</si>
  <si>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</si>
  <si>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</si>
  <si>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</si>
  <si>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</si>
  <si>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</si>
  <si>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</si>
  <si>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</si>
  <si>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</si>
  <si>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</si>
  <si>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</si>
  <si>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</si>
  <si>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</si>
  <si>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</si>
  <si>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</si>
  <si>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</si>
  <si>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</si>
  <si>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</si>
  <si>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</si>
  <si>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</si>
  <si>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</si>
  <si>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</si>
  <si>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</si>
  <si>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</si>
  <si>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</si>
  <si>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</si>
  <si>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</si>
  <si>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</si>
  <si>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</si>
  <si>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</si>
  <si>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</si>
  <si>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</si>
  <si>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</si>
  <si>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</si>
  <si>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</si>
  <si>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</si>
  <si>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</si>
  <si>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</si>
  <si>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</si>
  <si>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</si>
  <si>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</si>
  <si>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</si>
  <si>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</si>
  <si>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</si>
  <si>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</si>
  <si>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</si>
  <si>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</si>
  <si>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</si>
  <si>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</si>
  <si>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</si>
  <si>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</si>
  <si>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</si>
  <si>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</si>
  <si>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</si>
  <si>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</si>
  <si>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</si>
  <si>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</si>
  <si>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</si>
  <si>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</si>
  <si>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</si>
  <si>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</si>
  <si>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</si>
  <si>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</si>
  <si>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</si>
  <si>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</si>
  <si>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</si>
  <si>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</si>
  <si>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</si>
  <si>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</si>
  <si>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</si>
  <si>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</si>
  <si>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</si>
  <si>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</si>
  <si>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</si>
  <si>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</si>
  <si>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</si>
  <si>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</si>
  <si>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</si>
  <si>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</si>
  <si>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</si>
  <si>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</si>
  <si>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</si>
  <si>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</si>
  <si>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</si>
  <si>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</si>
  <si>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</si>
  <si>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</si>
  <si>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</si>
  <si>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</si>
  <si>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</si>
  <si>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</si>
  <si>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</si>
  <si>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</si>
  <si>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</si>
  <si>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</si>
  <si>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</si>
  <si>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</si>
  <si>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</si>
  <si>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</si>
  <si>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</si>
  <si>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</si>
  <si>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</si>
  <si>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</si>
  <si>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</si>
  <si>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</si>
  <si>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</si>
  <si>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</si>
  <si>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</si>
  <si>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</si>
  <si>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</si>
  <si>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</si>
  <si>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</si>
  <si>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</si>
  <si>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</si>
  <si>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</si>
  <si>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</si>
  <si>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</si>
  <si>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</si>
  <si>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</si>
  <si>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</si>
  <si>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</si>
  <si>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</si>
  <si>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</si>
  <si>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</si>
  <si>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</si>
  <si>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</si>
  <si>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</si>
  <si>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</si>
  <si>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</si>
  <si>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</si>
  <si>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</si>
  <si>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</si>
  <si>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</si>
  <si>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</si>
  <si>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</si>
  <si>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</si>
  <si>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</si>
  <si>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</si>
  <si>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</si>
  <si>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</si>
  <si>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</si>
  <si>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</si>
  <si>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</si>
  <si>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</si>
  <si>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</si>
  <si>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</si>
  <si>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</si>
  <si>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</si>
  <si>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</si>
  <si>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</si>
  <si>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</si>
  <si>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</si>
  <si>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</si>
  <si>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</si>
  <si>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</si>
  <si>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</si>
  <si>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</si>
  <si>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</si>
  <si>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</si>
  <si>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</si>
  <si>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</si>
  <si>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</si>
  <si>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</si>
  <si>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</si>
  <si>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</si>
  <si>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</si>
  <si>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</si>
  <si>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</si>
  <si>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</si>
  <si>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</si>
  <si>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</si>
  <si>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</si>
  <si>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</si>
  <si>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</si>
  <si>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</si>
  <si>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</si>
  <si>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</si>
  <si>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</si>
  <si>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</si>
  <si>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</si>
  <si>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</si>
  <si>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</si>
  <si>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</si>
  <si>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</si>
  <si>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</si>
  <si>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</si>
  <si>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</si>
  <si>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</si>
  <si>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</si>
  <si>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</si>
  <si>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</si>
  <si>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</si>
  <si>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</si>
  <si>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</si>
  <si>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</si>
  <si>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</si>
  <si>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</si>
  <si>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</si>
  <si>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</si>
  <si>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</si>
  <si>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</si>
  <si>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</si>
  <si>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</si>
  <si>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</si>
  <si>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</si>
  <si>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</si>
  <si>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</si>
  <si>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</si>
  <si>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</si>
  <si>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</si>
  <si>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</si>
  <si>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</si>
  <si>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</si>
  <si>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</si>
  <si>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</si>
  <si>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</si>
  <si>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</si>
  <si>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</si>
  <si>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</si>
  <si>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</si>
  <si>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</si>
  <si>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</si>
  <si>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</si>
  <si>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</si>
  <si>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</si>
  <si>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</si>
  <si>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</si>
  <si>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</si>
  <si>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</si>
  <si>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</si>
  <si>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</si>
  <si>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</si>
  <si>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</si>
  <si>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</si>
  <si>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</si>
  <si>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</si>
  <si>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</si>
  <si>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</si>
  <si>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</si>
  <si>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</si>
  <si>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</si>
  <si>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</si>
  <si>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</si>
  <si>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</si>
  <si>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</si>
  <si>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</si>
  <si>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</si>
  <si>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</si>
  <si>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</si>
  <si>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</si>
  <si>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</si>
  <si>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</si>
  <si>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</si>
  <si>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</si>
  <si>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</si>
  <si>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</si>
  <si>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</si>
  <si>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</si>
  <si>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</si>
  <si>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</si>
  <si>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</si>
  <si>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</si>
  <si>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</si>
  <si>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</si>
  <si>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</si>
  <si>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</si>
  <si>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</si>
  <si>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</si>
  <si>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</si>
  <si>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</si>
  <si>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</si>
  <si>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</si>
  <si>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</si>
  <si>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</si>
  <si>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</si>
  <si>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</si>
  <si>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</si>
  <si>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</si>
  <si>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</si>
  <si>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</si>
  <si>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</si>
  <si>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</si>
  <si>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</si>
  <si>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</si>
  <si>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</si>
  <si>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</si>
  <si>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</si>
  <si>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</si>
  <si>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</si>
  <si>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</si>
  <si>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</si>
  <si>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</si>
  <si>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</si>
  <si>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</si>
  <si>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</si>
  <si>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</si>
  <si>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</si>
  <si>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</si>
  <si>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</si>
  <si>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</si>
  <si>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</si>
  <si>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</si>
  <si>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</si>
  <si>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</si>
  <si>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</si>
  <si>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</si>
  <si>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</si>
  <si>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</si>
  <si>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</si>
  <si>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</si>
  <si>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</si>
  <si>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</si>
  <si>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</si>
  <si>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</si>
  <si>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</si>
  <si>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</si>
  <si>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</si>
  <si>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</si>
  <si>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</si>
  <si>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</si>
  <si>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</si>
  <si>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</si>
  <si>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</si>
  <si>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</si>
  <si>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</si>
  <si>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</si>
  <si>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</si>
  <si>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</si>
  <si>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</si>
  <si>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</si>
  <si>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</si>
  <si>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</si>
  <si>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</si>
  <si>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</si>
  <si>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</si>
  <si>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</si>
  <si>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</si>
  <si>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</si>
  <si>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</si>
  <si>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</si>
  <si>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</si>
  <si>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</si>
  <si>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</si>
  <si>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</si>
  <si>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</si>
  <si>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</si>
  <si>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</si>
  <si>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</si>
  <si>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</si>
  <si>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</si>
  <si>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</si>
  <si>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</si>
  <si>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</si>
  <si>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</si>
  <si>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</si>
  <si>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</si>
  <si>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</si>
  <si>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</si>
  <si>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</si>
  <si>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</si>
  <si>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</si>
  <si>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</si>
  <si>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</si>
  <si>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</si>
  <si>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</si>
  <si>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</si>
  <si>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</si>
  <si>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</si>
  <si>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</si>
  <si>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</si>
  <si>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</si>
  <si>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</si>
  <si>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</si>
  <si>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</si>
  <si>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</si>
  <si>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</si>
  <si>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</si>
  <si>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</si>
  <si>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</si>
  <si>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</si>
  <si>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</si>
  <si>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</si>
  <si>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</si>
  <si>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</si>
  <si>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</si>
  <si>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</si>
  <si>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</si>
  <si>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</si>
  <si>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</si>
  <si>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</si>
  <si>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</si>
  <si>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</si>
  <si>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</si>
  <si>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</si>
  <si>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</si>
  <si>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</si>
  <si>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</si>
  <si>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</si>
  <si>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</si>
  <si>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</si>
  <si>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</si>
  <si>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</si>
  <si>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</si>
  <si>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</si>
  <si>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</si>
  <si>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</si>
  <si>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</si>
  <si>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</si>
  <si>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</si>
  <si>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</si>
  <si>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</si>
  <si>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</si>
  <si>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</si>
  <si>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</si>
  <si>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</si>
  <si>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</si>
  <si>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</si>
  <si>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</si>
  <si>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</si>
  <si>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</si>
  <si>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</si>
  <si>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</si>
  <si>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</si>
  <si>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</si>
  <si>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</si>
  <si>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</si>
  <si>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</si>
  <si>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</si>
  <si>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</si>
  <si>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</si>
  <si>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</si>
  <si>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</si>
  <si>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</si>
  <si>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</si>
  <si>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</si>
  <si>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</si>
  <si>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</si>
  <si>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</si>
  <si>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</si>
  <si>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</si>
  <si>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</si>
  <si>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</si>
  <si>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</si>
  <si>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</si>
  <si>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</si>
  <si>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</si>
  <si>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</si>
  <si>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</si>
  <si>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</si>
  <si>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</si>
  <si>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</si>
  <si>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</si>
  <si>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</si>
  <si>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</si>
  <si>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</si>
  <si>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</si>
  <si>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</si>
  <si>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</si>
  <si>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</si>
  <si>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</si>
  <si>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</si>
  <si>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</si>
  <si>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</si>
  <si>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</si>
  <si>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</si>
  <si>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</si>
  <si>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</si>
  <si>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</si>
  <si>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</si>
  <si>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</si>
  <si>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</si>
  <si>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</si>
  <si>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</si>
  <si>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</si>
  <si>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</si>
  <si>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</si>
  <si>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</si>
  <si>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</si>
  <si>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</si>
  <si>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</si>
  <si>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</si>
  <si>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</si>
  <si>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</si>
  <si>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</si>
  <si>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</si>
  <si>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</si>
  <si>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</si>
  <si>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</si>
  <si>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</si>
  <si>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</si>
  <si>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</si>
  <si>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</si>
  <si>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</si>
  <si>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</si>
  <si>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</si>
  <si>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</si>
  <si>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</si>
  <si>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</si>
  <si>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</si>
  <si>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</si>
  <si>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</si>
  <si>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</si>
  <si>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</si>
  <si>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</si>
  <si>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</si>
  <si>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</si>
  <si>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</si>
  <si>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</si>
  <si>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</si>
  <si>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</si>
  <si>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</si>
  <si>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</si>
  <si>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</si>
  <si>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</si>
  <si>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</si>
  <si>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</si>
  <si>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</si>
  <si>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</si>
  <si>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</si>
  <si>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</si>
  <si>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</si>
  <si>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</si>
  <si>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</si>
  <si>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</si>
  <si>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</si>
  <si>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</si>
  <si>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</si>
  <si>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</si>
  <si>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</si>
  <si>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</si>
  <si>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</si>
  <si>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</si>
  <si>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</si>
  <si>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</si>
  <si>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</si>
  <si>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</si>
  <si>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</si>
  <si>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</si>
  <si>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</si>
  <si>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</si>
  <si>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</si>
  <si>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</si>
  <si>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</si>
  <si>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</si>
  <si>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</si>
  <si>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</si>
  <si>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</si>
  <si>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</si>
  <si>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</si>
  <si>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</si>
  <si>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</si>
  <si>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</si>
  <si>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</si>
  <si>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</si>
  <si>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</si>
  <si>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</si>
  <si>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</si>
  <si>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</si>
  <si>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</si>
  <si>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</si>
  <si>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</si>
  <si>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</si>
  <si>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</si>
  <si>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</si>
  <si>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</si>
  <si>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</si>
  <si>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</si>
  <si>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</si>
  <si>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</si>
  <si>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</si>
  <si>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</si>
  <si>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</si>
  <si>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</si>
  <si>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</si>
  <si>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</si>
  <si>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</si>
  <si>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</si>
  <si>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</si>
  <si>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</si>
  <si>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</si>
  <si>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</si>
  <si>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</si>
  <si>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</si>
  <si>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</si>
  <si>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</si>
  <si>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</si>
  <si>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</si>
  <si>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</si>
  <si>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</si>
  <si>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</si>
  <si>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</si>
  <si>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</si>
  <si>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</si>
  <si>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</si>
  <si>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</si>
  <si>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</si>
  <si>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</si>
  <si>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</si>
  <si>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</si>
  <si>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</si>
  <si>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</si>
  <si>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</si>
  <si>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</si>
  <si>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</si>
  <si>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</si>
  <si>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</si>
  <si>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</si>
  <si>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</si>
  <si>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</si>
  <si>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</si>
  <si>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</si>
  <si>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</si>
  <si>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</si>
  <si>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</si>
  <si>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</si>
  <si>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</si>
  <si>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</si>
  <si>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</si>
  <si>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</si>
  <si>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</si>
  <si>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</si>
  <si>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</si>
  <si>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</si>
  <si>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</si>
  <si>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</si>
  <si>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</si>
  <si>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</si>
  <si>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</si>
  <si>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</si>
  <si>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</si>
  <si>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</si>
  <si>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</si>
  <si>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</si>
  <si>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</si>
  <si>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</si>
  <si>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</si>
  <si>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</si>
  <si>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</si>
  <si>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</si>
  <si>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</si>
  <si>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</si>
  <si>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</si>
  <si>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</si>
  <si>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</si>
  <si>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</si>
  <si>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</si>
  <si>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</si>
  <si>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</si>
  <si>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</si>
  <si>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</si>
  <si>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</si>
  <si>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</si>
  <si>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</si>
  <si>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</si>
  <si>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</si>
  <si>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</si>
  <si>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</si>
  <si>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</si>
  <si>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</si>
  <si>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</si>
  <si>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</si>
  <si>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</si>
  <si>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</si>
  <si>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</si>
  <si>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</si>
  <si>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</si>
  <si>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</si>
  <si>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</si>
  <si>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</si>
  <si>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</si>
  <si>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</si>
  <si>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</si>
  <si>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</si>
  <si>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</si>
  <si>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</si>
  <si>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</si>
  <si>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</si>
  <si>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</si>
  <si>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</si>
  <si>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</si>
  <si>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</si>
  <si>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</si>
  <si>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</si>
  <si>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</si>
  <si>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</si>
  <si>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</si>
  <si>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</si>
  <si>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</si>
  <si>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</si>
  <si>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</si>
  <si>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</si>
  <si>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</si>
  <si>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</si>
  <si>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</si>
  <si>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</si>
  <si>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</si>
  <si>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</si>
  <si>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</si>
  <si>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</si>
  <si>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</si>
  <si>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</si>
  <si>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</si>
  <si>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</si>
  <si>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</si>
  <si>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</si>
  <si>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</si>
  <si>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</si>
  <si>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</si>
  <si>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</si>
  <si>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</si>
  <si>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</si>
  <si>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</si>
  <si>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</si>
  <si>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</si>
  <si>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</si>
  <si>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</si>
  <si>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</si>
  <si>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</si>
  <si>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</si>
  <si>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</si>
  <si>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</si>
  <si>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</si>
  <si>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</si>
  <si>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</si>
  <si>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</si>
  <si>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</si>
  <si>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</si>
  <si>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</si>
  <si>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</si>
  <si>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</si>
  <si>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</si>
  <si>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</si>
  <si>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</si>
  <si>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</si>
  <si>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</si>
  <si>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</si>
  <si>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</si>
  <si>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</si>
  <si>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</si>
  <si>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</si>
  <si>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</si>
  <si>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</si>
  <si>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</si>
  <si>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</si>
  <si>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</si>
  <si>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</si>
  <si>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</si>
  <si>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</si>
  <si>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</si>
  <si>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</si>
  <si>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</si>
  <si>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</si>
  <si>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</si>
  <si>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</si>
  <si>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</si>
  <si>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</si>
  <si>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</si>
  <si>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</si>
  <si>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</si>
  <si>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</si>
  <si>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</si>
  <si>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</si>
  <si>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</si>
  <si>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</si>
  <si>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</si>
  <si>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</si>
  <si>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</si>
  <si>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</si>
  <si>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</si>
  <si>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</si>
  <si>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</si>
  <si>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</si>
  <si>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</si>
  <si>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</si>
  <si>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</si>
  <si>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</si>
  <si>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</si>
  <si>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</si>
  <si>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</si>
  <si>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</si>
  <si>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</si>
  <si>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</si>
  <si>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</si>
  <si>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</si>
  <si>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</si>
  <si>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</si>
  <si>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</si>
  <si>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</si>
  <si>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</si>
  <si>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</si>
  <si>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</si>
  <si>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</si>
  <si>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</si>
  <si>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</si>
  <si>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</si>
  <si>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</si>
  <si>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</si>
  <si>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</si>
  <si>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</si>
  <si>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</si>
  <si>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</si>
  <si>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</si>
  <si>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</si>
  <si>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</si>
  <si>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</si>
  <si>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</si>
  <si>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</si>
  <si>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</si>
  <si>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</si>
  <si>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</si>
  <si>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</si>
  <si>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</si>
  <si>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</si>
  <si>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</si>
  <si>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</si>
  <si>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</si>
  <si>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</si>
  <si>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</si>
  <si>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</si>
  <si>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</si>
  <si>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</si>
  <si>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</si>
  <si>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</si>
  <si>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</si>
  <si>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</si>
  <si>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</si>
  <si>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</si>
  <si>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</si>
  <si>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</si>
  <si>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</si>
  <si>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</si>
  <si>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</si>
  <si>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</si>
  <si>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</si>
  <si>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</si>
  <si>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</si>
  <si>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</si>
  <si>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</si>
  <si>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</si>
  <si>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</si>
  <si>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</si>
  <si>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</si>
  <si>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</si>
  <si>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</si>
  <si>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</si>
  <si>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</si>
  <si>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</si>
  <si>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</si>
  <si>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</si>
  <si>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</si>
  <si>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</si>
  <si>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</si>
  <si>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</si>
  <si>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</si>
  <si>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</si>
  <si>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</si>
  <si>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</si>
  <si>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</si>
  <si>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</si>
  <si>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</si>
  <si>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</si>
  <si>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</si>
  <si>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</si>
  <si>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</si>
  <si>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</si>
  <si>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</si>
  <si>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</si>
  <si>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</si>
  <si>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</si>
  <si>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</si>
  <si>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</si>
  <si>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</si>
  <si>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</si>
  <si>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</si>
  <si>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</si>
  <si>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</si>
  <si>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</si>
  <si>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</si>
  <si>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</si>
  <si>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</si>
  <si>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</si>
  <si>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</si>
  <si>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</si>
  <si>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</si>
  <si>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</si>
  <si>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</si>
  <si>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</si>
  <si>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</si>
  <si>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</si>
  <si>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</si>
  <si>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</si>
  <si>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</si>
  <si>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</si>
  <si>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</si>
  <si>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</si>
  <si>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</si>
  <si>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</si>
  <si>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</si>
  <si>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</si>
  <si>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</si>
  <si>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</si>
  <si>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</si>
  <si>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</si>
  <si>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</si>
  <si>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</si>
  <si>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</si>
  <si>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</si>
  <si>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</si>
  <si>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</si>
  <si>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</si>
  <si>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</si>
  <si>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</si>
  <si>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</si>
  <si>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</si>
  <si>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</si>
  <si>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</si>
  <si>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</si>
  <si>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</si>
  <si>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</si>
  <si>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</si>
  <si>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</si>
  <si>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</si>
  <si>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</si>
  <si>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</si>
  <si>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</si>
  <si>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</si>
  <si>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</si>
  <si>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</si>
  <si>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</si>
  <si>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</si>
  <si>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</si>
  <si>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</si>
  <si>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</si>
  <si>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</si>
  <si>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</si>
  <si>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</si>
  <si>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</si>
  <si>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</si>
  <si>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</si>
  <si>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</si>
  <si>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</si>
  <si>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</si>
  <si>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</si>
  <si>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</si>
  <si>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</si>
  <si>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</si>
  <si>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</si>
  <si>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</si>
  <si>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</si>
  <si>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</si>
  <si>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</si>
  <si>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</si>
  <si>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</si>
  <si>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</si>
  <si>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</si>
  <si>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</si>
  <si>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</si>
  <si>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</si>
  <si>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</si>
  <si>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</si>
  <si>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</si>
  <si>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</si>
  <si>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</si>
  <si>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</si>
  <si>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</si>
  <si>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</si>
  <si>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</si>
  <si>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</si>
  <si>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</si>
  <si>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</si>
  <si>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</si>
  <si>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</si>
  <si>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</si>
  <si>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</si>
  <si>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</si>
  <si>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</si>
  <si>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</si>
  <si>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</si>
  <si>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</si>
  <si>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</si>
  <si>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</si>
  <si>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</si>
  <si>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</si>
  <si>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</si>
  <si>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</si>
  <si>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</si>
  <si>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</si>
  <si>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</si>
  <si>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</si>
  <si>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</si>
  <si>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</si>
  <si>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</si>
  <si>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</si>
  <si>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</si>
  <si>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</si>
  <si>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</si>
  <si>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</si>
  <si>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</si>
  <si>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</si>
  <si>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</si>
  <si>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</si>
  <si>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</si>
  <si>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</si>
  <si>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</si>
  <si>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</si>
  <si>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</si>
  <si>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</si>
  <si>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</si>
  <si>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</si>
  <si>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</si>
  <si>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</si>
  <si>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</si>
  <si>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</si>
  <si>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</si>
  <si>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</si>
  <si>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</si>
  <si>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</si>
  <si>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</si>
  <si>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</si>
  <si>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</si>
  <si>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</si>
  <si>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</si>
  <si>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</si>
  <si>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</si>
  <si>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</si>
  <si>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</si>
  <si>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</si>
  <si>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</si>
  <si>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</si>
  <si>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</si>
  <si>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</si>
  <si>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</si>
  <si>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</si>
  <si>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</si>
  <si>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</si>
  <si>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</si>
  <si>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</si>
  <si>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</si>
  <si>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</si>
  <si>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</si>
  <si>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</si>
  <si>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</si>
  <si>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</si>
  <si>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</si>
  <si>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</si>
  <si>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</si>
  <si>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</si>
  <si>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</si>
  <si>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</si>
  <si>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</si>
  <si>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</si>
  <si>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</si>
  <si>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</si>
  <si>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</si>
  <si>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</si>
  <si>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</si>
  <si>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</si>
  <si>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</si>
  <si>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</si>
  <si>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</si>
  <si>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</si>
  <si>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</si>
  <si>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</si>
  <si>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</si>
  <si>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</si>
  <si>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</si>
  <si>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</si>
  <si>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</si>
  <si>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</si>
  <si>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</si>
  <si>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</si>
  <si>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</si>
  <si>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</si>
  <si>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</si>
  <si>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</si>
  <si>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</si>
  <si>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</si>
  <si>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</si>
  <si>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</si>
  <si>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</si>
  <si>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</si>
  <si>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</si>
  <si>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</si>
  <si>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</si>
  <si>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</si>
  <si>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</si>
  <si>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</si>
  <si>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</si>
  <si>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</si>
  <si>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</si>
  <si>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</si>
  <si>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</si>
  <si>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</si>
  <si>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</si>
  <si>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</si>
  <si>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</si>
  <si>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</si>
  <si>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</si>
  <si>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</si>
  <si>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</si>
  <si>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</si>
  <si>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</si>
  <si>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</si>
  <si>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</si>
  <si>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</si>
  <si>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</si>
  <si>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</si>
  <si>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</si>
  <si>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</si>
  <si>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</si>
  <si>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</si>
  <si>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</si>
  <si>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</si>
  <si>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</si>
  <si>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</si>
  <si>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</si>
  <si>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</si>
  <si>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</si>
  <si>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</si>
  <si>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</si>
  <si>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</si>
  <si>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</si>
  <si>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</si>
  <si>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</si>
  <si>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</si>
  <si>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</si>
  <si>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</si>
  <si>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</si>
  <si>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</si>
  <si>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</si>
  <si>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</si>
  <si>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</si>
  <si>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</si>
  <si>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</si>
  <si>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</si>
  <si>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</si>
  <si>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</si>
  <si>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</si>
  <si>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</si>
  <si>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</si>
  <si>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</si>
  <si>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</si>
  <si>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</si>
  <si>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</si>
  <si>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</si>
  <si>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</si>
  <si>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</si>
  <si>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</si>
  <si>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</si>
  <si>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</si>
  <si>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</si>
  <si>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</si>
  <si>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</si>
  <si>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</si>
  <si>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</si>
  <si>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</si>
  <si>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</si>
  <si>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</si>
  <si>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</si>
  <si>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</si>
  <si>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</si>
  <si>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</si>
  <si>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</si>
  <si>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</si>
  <si>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</si>
  <si>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</si>
  <si>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</si>
  <si>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</si>
  <si>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</si>
  <si>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</si>
  <si>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</si>
  <si>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</si>
  <si>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</si>
  <si>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</si>
  <si>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</si>
  <si>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</si>
  <si>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</si>
  <si>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</si>
  <si>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</si>
  <si>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</si>
  <si>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</si>
  <si>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</si>
  <si>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</si>
  <si>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</si>
  <si>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</si>
  <si>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</si>
  <si>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</si>
  <si>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</si>
  <si>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</si>
  <si>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</si>
  <si>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</si>
  <si>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</si>
  <si>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</si>
  <si>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</si>
  <si>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</si>
  <si>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</si>
  <si>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</si>
  <si>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</si>
  <si>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</si>
  <si>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</si>
  <si>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</si>
  <si>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</si>
  <si>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</si>
  <si>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</si>
  <si>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</si>
  <si>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</si>
  <si>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</si>
  <si>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</si>
  <si>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</si>
  <si>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</si>
  <si>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</si>
  <si>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</si>
  <si>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</si>
  <si>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</si>
  <si>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</si>
  <si>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</si>
  <si>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</si>
  <si>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</si>
  <si>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</si>
  <si>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</si>
  <si>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</si>
  <si>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</si>
  <si>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</si>
  <si>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</si>
  <si>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</si>
  <si>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</si>
  <si>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</si>
  <si>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</si>
  <si>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</si>
  <si>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</si>
  <si>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</si>
  <si>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</si>
  <si>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</si>
  <si>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</si>
  <si>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</si>
  <si>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</si>
  <si>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</si>
  <si>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</si>
  <si>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</si>
  <si>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</si>
  <si>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</si>
  <si>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</si>
  <si>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</si>
  <si>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</si>
  <si>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</si>
  <si>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</si>
  <si>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</si>
  <si>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</si>
  <si>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</si>
  <si>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</si>
  <si>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</si>
  <si>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</si>
  <si>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</si>
  <si>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</si>
  <si>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</si>
  <si>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</si>
  <si>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</si>
  <si>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</si>
  <si>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</si>
  <si>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</si>
  <si>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</si>
  <si>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</si>
  <si>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</si>
  <si>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</si>
  <si>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</si>
  <si>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</si>
  <si>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</si>
  <si>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</si>
  <si>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</si>
  <si>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</si>
  <si>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</si>
  <si>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</si>
  <si>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</si>
  <si>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</si>
  <si>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</si>
  <si>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</si>
  <si>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</si>
  <si>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</si>
  <si>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</si>
  <si>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</si>
  <si>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</si>
  <si>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</si>
  <si>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</si>
  <si>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</si>
  <si>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</si>
  <si>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</si>
  <si>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</si>
  <si>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</si>
  <si>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</si>
  <si>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</si>
  <si>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</si>
  <si>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</si>
  <si>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</si>
  <si>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</si>
  <si>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</si>
  <si>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</si>
  <si>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</si>
  <si>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</si>
  <si>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</si>
  <si>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</si>
  <si>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</si>
  <si>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</si>
  <si>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</si>
  <si>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</si>
  <si>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</si>
  <si>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</si>
  <si>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</si>
  <si>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</si>
  <si>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</si>
  <si>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</si>
  <si>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</si>
  <si>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</si>
  <si>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</si>
  <si>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</si>
  <si>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</si>
  <si>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</si>
  <si>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</si>
  <si>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</si>
  <si>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</si>
  <si>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</si>
  <si>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</si>
  <si>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</si>
  <si>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</si>
  <si>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</si>
  <si>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</si>
  <si>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</si>
  <si>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</si>
  <si>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</si>
  <si>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</si>
  <si>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</si>
  <si>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</si>
  <si>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</si>
  <si>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</si>
  <si>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</si>
  <si>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</si>
  <si>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</si>
  <si>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</si>
  <si>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</si>
  <si>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</si>
  <si>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</si>
  <si>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</si>
  <si>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</si>
  <si>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</si>
  <si>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</si>
  <si>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</si>
  <si>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</si>
  <si>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</si>
  <si>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</si>
  <si>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</si>
  <si>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</si>
  <si>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</si>
  <si>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</si>
  <si>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</si>
  <si>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</si>
  <si>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</si>
  <si>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</si>
  <si>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</si>
  <si>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</si>
  <si>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</si>
  <si>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</si>
  <si>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</si>
  <si>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</si>
  <si>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</si>
  <si>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</si>
  <si>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</si>
  <si>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</si>
  <si>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</si>
  <si>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</si>
  <si>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</si>
  <si>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</si>
  <si>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</si>
  <si>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</si>
  <si>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</si>
  <si>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</si>
  <si>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</si>
  <si>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</si>
  <si>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</si>
  <si>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</si>
  <si>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</si>
  <si>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</si>
  <si>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</si>
  <si>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</si>
  <si>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</si>
  <si>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</si>
  <si>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</si>
  <si>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</si>
  <si>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</si>
  <si>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</si>
  <si>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</si>
  <si>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</si>
  <si>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</si>
  <si>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</si>
  <si>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</si>
  <si>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</si>
  <si>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</si>
  <si>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</si>
  <si>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</si>
  <si>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</si>
  <si>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</si>
  <si>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</si>
  <si>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</si>
  <si>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</si>
  <si>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</si>
  <si>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</si>
  <si>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</si>
  <si>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</si>
  <si>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</si>
  <si>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</si>
  <si>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</si>
  <si>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</si>
  <si>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</si>
  <si>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</si>
  <si>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</si>
  <si>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</si>
  <si>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</si>
  <si>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</si>
  <si>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</si>
  <si>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</si>
  <si>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</si>
  <si>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</si>
  <si>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</si>
  <si>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</si>
  <si>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</si>
  <si>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</si>
  <si>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</si>
  <si>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</si>
  <si>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</si>
  <si>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</si>
  <si>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</si>
  <si>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</si>
  <si>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</si>
  <si>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</si>
  <si>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</si>
  <si>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</si>
  <si>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</si>
  <si>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</si>
  <si>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</si>
  <si>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</si>
  <si>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</si>
  <si>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</si>
  <si>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</si>
  <si>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</si>
  <si>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</si>
  <si>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</si>
  <si>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</si>
  <si>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</si>
  <si>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</si>
  <si>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</si>
  <si>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</si>
  <si>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</si>
  <si>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</si>
  <si>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</si>
  <si>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</si>
  <si>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</si>
  <si>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</si>
  <si>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</si>
  <si>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</si>
  <si>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</si>
  <si>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</si>
  <si>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</si>
  <si>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</si>
  <si>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</si>
  <si>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</si>
  <si>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</si>
  <si>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</si>
  <si>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</si>
  <si>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</si>
  <si>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</si>
  <si>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</si>
  <si>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</si>
  <si>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</si>
  <si>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</si>
  <si>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</si>
  <si>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</si>
  <si>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</si>
  <si>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</si>
  <si>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</si>
  <si>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</si>
  <si>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</si>
  <si>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</si>
  <si>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</si>
  <si>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</si>
  <si>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</si>
  <si>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</si>
  <si>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</si>
  <si>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</si>
  <si>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</si>
  <si>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</si>
  <si>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</si>
  <si>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</si>
  <si>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</si>
  <si>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</si>
  <si>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</si>
  <si>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</si>
  <si>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</si>
  <si>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</si>
  <si>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</si>
  <si>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</si>
  <si>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</si>
  <si>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</si>
  <si>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</si>
  <si>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</si>
  <si>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</si>
  <si>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</si>
  <si>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</si>
  <si>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</si>
  <si>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</si>
  <si>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</si>
  <si>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</si>
  <si>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</si>
  <si>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</si>
  <si>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</si>
  <si>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</si>
  <si>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</si>
  <si>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</si>
  <si>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</si>
  <si>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</si>
  <si>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</si>
  <si>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</si>
  <si>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</si>
  <si>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</si>
  <si>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</si>
  <si>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</si>
  <si>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</si>
  <si>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</si>
  <si>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</si>
  <si>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</si>
  <si>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</si>
  <si>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</si>
  <si>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</si>
  <si>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</si>
  <si>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</si>
  <si>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</si>
  <si>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</si>
  <si>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</si>
  <si>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</si>
  <si>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</si>
  <si>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</si>
  <si>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</si>
  <si>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</si>
  <si>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</si>
  <si>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</si>
  <si>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</si>
  <si>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</si>
  <si>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</si>
  <si>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</si>
  <si>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</si>
  <si>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</si>
  <si>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</si>
  <si>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</si>
  <si>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</si>
  <si>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</si>
  <si>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</si>
  <si>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</si>
  <si>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</si>
  <si>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</si>
  <si>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</si>
  <si>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</si>
  <si>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</si>
  <si>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</si>
  <si>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</si>
  <si>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</si>
  <si>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</si>
  <si>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</si>
  <si>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</si>
  <si>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</si>
  <si>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</si>
  <si>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</si>
  <si>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</si>
  <si>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</si>
  <si>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</si>
  <si>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</si>
  <si>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</si>
  <si>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</si>
  <si>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</si>
  <si>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</si>
  <si>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</si>
  <si>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</si>
  <si>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</si>
  <si>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</si>
  <si>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</si>
  <si>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</si>
  <si>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</si>
  <si>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</si>
  <si>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</si>
  <si>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</si>
  <si>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</si>
  <si>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</si>
  <si>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</si>
  <si>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</si>
  <si>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</si>
  <si>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</si>
  <si>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</si>
  <si>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</si>
  <si>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</si>
  <si>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</si>
  <si>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</si>
  <si>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</si>
  <si>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</si>
  <si>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</si>
  <si>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</si>
  <si>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</si>
  <si>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</si>
  <si>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</si>
  <si>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</si>
  <si>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</si>
  <si>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</si>
  <si>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</si>
  <si>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</si>
  <si>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</si>
  <si>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</si>
  <si>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</si>
  <si>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</si>
  <si>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</si>
  <si>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</si>
  <si>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</si>
  <si>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</si>
  <si>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</si>
  <si>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</si>
  <si>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</si>
  <si>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</si>
  <si>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</si>
  <si>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</si>
  <si>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</si>
  <si>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</si>
  <si>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</si>
  <si>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</si>
  <si>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</si>
  <si>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</si>
  <si>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</si>
  <si>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</si>
  <si>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</si>
  <si>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</si>
  <si>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</si>
  <si>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</si>
  <si>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</si>
  <si>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</si>
  <si>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</si>
  <si>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</si>
  <si>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</si>
  <si>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</si>
  <si>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</si>
  <si>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</si>
  <si>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</si>
  <si>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</si>
  <si>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</si>
  <si>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</si>
  <si>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</si>
  <si>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</si>
  <si>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</si>
  <si>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</si>
  <si>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</si>
  <si>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</si>
  <si>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</si>
  <si>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</si>
  <si>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</si>
  <si>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</si>
  <si>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</si>
  <si>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</si>
  <si>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</si>
  <si>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</si>
  <si>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</si>
  <si>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</si>
  <si>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</si>
  <si>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</si>
  <si>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</si>
  <si>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</si>
  <si>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</si>
  <si>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</si>
  <si>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</si>
  <si>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</si>
  <si>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</si>
  <si>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</si>
  <si>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</si>
  <si>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</si>
  <si>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</si>
  <si>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</si>
  <si>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</si>
  <si>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</si>
  <si>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</si>
  <si>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</si>
  <si>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</si>
  <si>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</si>
  <si>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</si>
  <si>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</si>
  <si>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</si>
  <si>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</si>
  <si>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</si>
  <si>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</si>
  <si>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</si>
  <si>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</si>
  <si>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</si>
  <si>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</si>
  <si>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</si>
  <si>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</si>
  <si>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</si>
  <si>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</si>
  <si>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</si>
  <si>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</si>
  <si>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</si>
  <si>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</si>
  <si>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</si>
  <si>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</si>
  <si>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</si>
  <si>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</si>
  <si>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</si>
  <si>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</si>
  <si>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</si>
  <si>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</si>
  <si>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</si>
  <si>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</si>
  <si>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</si>
  <si>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</si>
  <si>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</si>
  <si>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</si>
  <si>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</si>
  <si>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</si>
  <si>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</si>
  <si>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</si>
  <si>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</si>
  <si>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</si>
  <si>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</si>
  <si>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</si>
  <si>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</si>
  <si>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</si>
  <si>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</si>
  <si>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</si>
  <si>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</si>
  <si>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</si>
  <si>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</si>
  <si>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</si>
  <si>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</si>
  <si>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</si>
  <si>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</si>
  <si>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</si>
  <si>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</si>
  <si>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</si>
  <si>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</si>
  <si>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</si>
  <si>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</si>
  <si>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</si>
  <si>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</si>
  <si>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</si>
  <si>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</si>
  <si>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</si>
  <si>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</si>
  <si>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</si>
  <si>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</si>
  <si>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</si>
  <si>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</si>
  <si>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</si>
  <si>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</si>
  <si>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</si>
  <si>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</si>
  <si>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</si>
  <si>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</si>
  <si>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</si>
  <si>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</si>
  <si>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</si>
  <si>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</si>
  <si>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</si>
  <si>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</si>
  <si>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</si>
  <si>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</si>
  <si>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</si>
  <si>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</si>
  <si>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</si>
  <si>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</si>
  <si>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</si>
  <si>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</si>
  <si>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</si>
  <si>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</si>
  <si>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</si>
  <si>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</si>
  <si>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</si>
  <si>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</si>
  <si>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</si>
  <si>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</si>
  <si>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</si>
  <si>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</si>
  <si>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</si>
  <si>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</si>
  <si>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</si>
  <si>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</si>
  <si>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</si>
  <si>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</si>
  <si>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</si>
  <si>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</si>
  <si>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</si>
  <si>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</si>
  <si>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</si>
  <si>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</si>
  <si>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</si>
  <si>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</si>
  <si>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</si>
  <si>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</si>
  <si>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</si>
  <si>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</si>
  <si>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</si>
  <si>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</si>
  <si>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</si>
  <si>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</si>
  <si>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</si>
  <si>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</si>
  <si>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</si>
  <si>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</si>
  <si>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</si>
  <si>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</si>
  <si>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</si>
  <si>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</si>
  <si>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</si>
  <si>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</si>
  <si>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</si>
  <si>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</si>
  <si>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</si>
  <si>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</si>
  <si>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</si>
  <si>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</si>
  <si>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</si>
  <si>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</si>
  <si>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</si>
  <si>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</si>
  <si>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</si>
  <si>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</si>
  <si>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</si>
  <si>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</si>
  <si>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</si>
  <si>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</si>
  <si>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</si>
  <si>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</si>
  <si>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</si>
  <si>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</si>
  <si>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</si>
  <si>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</si>
  <si>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</si>
  <si>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</si>
  <si>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</si>
  <si>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</si>
  <si>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</si>
  <si>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</si>
  <si>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</si>
  <si>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</si>
  <si>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</si>
  <si>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</si>
  <si>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</si>
  <si>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</si>
  <si>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</si>
  <si>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</si>
  <si>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</si>
  <si>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</si>
  <si>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</si>
  <si>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</si>
  <si>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</si>
  <si>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</si>
  <si>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</si>
  <si>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</si>
  <si>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</si>
  <si>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</si>
  <si>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</si>
  <si>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</si>
  <si>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</si>
  <si>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</si>
  <si>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</si>
  <si>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</si>
  <si>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</si>
  <si>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</si>
  <si>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</si>
  <si>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</si>
  <si>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</si>
  <si>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</si>
  <si>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</si>
  <si>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</si>
  <si>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</si>
  <si>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</si>
  <si>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</si>
  <si>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</si>
  <si>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</si>
  <si>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</si>
  <si>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</si>
  <si>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</si>
  <si>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</si>
  <si>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</si>
  <si>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</si>
  <si>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</si>
  <si>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</si>
  <si>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</si>
  <si>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</si>
  <si>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</si>
  <si>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</si>
  <si>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</si>
  <si>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</si>
  <si>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</si>
  <si>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</si>
  <si>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</si>
  <si>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</si>
  <si>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</si>
  <si>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</si>
  <si>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</si>
  <si>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</si>
  <si>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</si>
  <si>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</si>
  <si>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</si>
  <si>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</si>
  <si>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</si>
  <si>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</si>
  <si>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</si>
  <si>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</si>
  <si>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</si>
  <si>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</si>
  <si>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</si>
  <si>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</si>
  <si>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</si>
  <si>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</si>
  <si>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</si>
  <si>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</si>
  <si>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</si>
  <si>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</si>
  <si>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</si>
  <si>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</si>
  <si>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</si>
  <si>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</si>
  <si>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</si>
  <si>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</si>
  <si>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</si>
  <si>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</si>
  <si>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</si>
  <si>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</si>
  <si>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</si>
  <si>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</si>
  <si>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</si>
  <si>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</si>
  <si>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</si>
  <si>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</si>
  <si>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</si>
  <si>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</si>
  <si>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</si>
  <si>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</si>
  <si>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</si>
  <si>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</si>
  <si>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</si>
  <si>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</si>
  <si>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</si>
  <si>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</si>
  <si>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</si>
  <si>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</si>
  <si>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</si>
  <si>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</si>
  <si>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</si>
  <si>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</si>
  <si>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</si>
  <si>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</si>
  <si>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</si>
  <si>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</si>
  <si>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</si>
  <si>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</si>
  <si>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</si>
  <si>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</si>
  <si>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</si>
  <si>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</si>
  <si>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</si>
  <si>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</si>
  <si>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</si>
  <si>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</si>
  <si>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</si>
  <si>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</si>
  <si>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</si>
  <si>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</si>
  <si>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</si>
  <si>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</si>
  <si>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</si>
  <si>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</si>
  <si>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</si>
  <si>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</si>
  <si>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</si>
  <si>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</si>
  <si>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</si>
  <si>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</si>
  <si>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</si>
  <si>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</si>
  <si>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</si>
  <si>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</si>
  <si>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</si>
  <si>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</si>
  <si>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</si>
  <si>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</si>
  <si>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</si>
  <si>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</si>
  <si>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</si>
  <si>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</si>
  <si>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</si>
  <si>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</si>
  <si>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</si>
  <si>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</si>
  <si>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</si>
  <si>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</si>
  <si>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</si>
  <si>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</si>
  <si>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</si>
  <si>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</si>
  <si>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</si>
  <si>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</si>
  <si>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</si>
  <si>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</si>
  <si>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</si>
  <si>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</si>
  <si>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</si>
  <si>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</si>
  <si>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</si>
  <si>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</si>
  <si>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</si>
  <si>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</si>
  <si>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</si>
  <si>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</si>
  <si>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</si>
  <si>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</si>
  <si>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</si>
  <si>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</si>
  <si>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</si>
  <si>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</si>
  <si>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</si>
  <si>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</si>
  <si>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</si>
  <si>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</si>
  <si>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</si>
  <si>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</si>
  <si>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</si>
  <si>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</si>
  <si>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</si>
  <si>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</si>
  <si>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</si>
  <si>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</si>
  <si>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</si>
  <si>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</si>
  <si>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</si>
  <si>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</si>
  <si>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</si>
  <si>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</si>
  <si>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</si>
  <si>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</si>
  <si>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</si>
  <si>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</si>
  <si>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</si>
  <si>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</si>
  <si>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</si>
  <si>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</si>
  <si>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</si>
  <si>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</si>
  <si>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</si>
  <si>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</si>
  <si>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</si>
  <si>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</si>
  <si>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</si>
  <si>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</si>
  <si>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</si>
  <si>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</si>
  <si>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</si>
  <si>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</si>
  <si>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</si>
  <si>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</si>
  <si>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</si>
  <si>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</si>
  <si>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</si>
  <si>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</si>
  <si>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</si>
  <si>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</si>
  <si>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</si>
  <si>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</si>
  <si>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</si>
  <si>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</si>
  <si>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</si>
  <si>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</si>
  <si>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</si>
  <si>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</si>
  <si>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</si>
  <si>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</si>
  <si>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</si>
  <si>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</si>
  <si>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</si>
  <si>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</si>
  <si>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</si>
  <si>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</si>
  <si>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</si>
  <si>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</si>
  <si>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</si>
  <si>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</si>
  <si>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</si>
  <si>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</si>
  <si>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</si>
  <si>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</si>
  <si>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</si>
  <si>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</si>
  <si>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</si>
  <si>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</si>
  <si>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</si>
  <si>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</si>
  <si>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</si>
  <si>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</si>
  <si>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</si>
  <si>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</si>
  <si>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</si>
  <si>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</si>
  <si>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</si>
  <si>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</si>
  <si>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</si>
  <si>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</si>
  <si>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</si>
  <si>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</si>
  <si>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</si>
  <si>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</si>
  <si>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</si>
  <si>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</si>
  <si>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</si>
  <si>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</si>
  <si>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</si>
  <si>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</si>
  <si>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</si>
  <si>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</si>
  <si>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</si>
  <si>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</si>
  <si>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</si>
  <si>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</si>
  <si>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</si>
  <si>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</si>
  <si>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</si>
  <si>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</si>
  <si>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</si>
  <si>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</si>
  <si>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</si>
  <si>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</si>
  <si>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</si>
  <si>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</si>
  <si>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</si>
  <si>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</si>
  <si>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</si>
  <si>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</si>
  <si>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</si>
  <si>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</si>
  <si>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</si>
  <si>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</si>
  <si>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</si>
  <si>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</si>
  <si>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</si>
  <si>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</si>
  <si>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</si>
  <si>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</si>
  <si>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</si>
  <si>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</si>
  <si>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</si>
  <si>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</si>
  <si>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</si>
  <si>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</si>
  <si>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</si>
  <si>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</si>
  <si>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</si>
  <si>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</si>
  <si>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</si>
  <si>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</si>
  <si>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</si>
  <si>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</si>
  <si>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</si>
  <si>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</si>
  <si>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</si>
  <si>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</si>
  <si>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</si>
  <si>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</si>
  <si>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</si>
  <si>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</si>
  <si>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</si>
  <si>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</si>
  <si>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</si>
  <si>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</si>
  <si>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</si>
  <si>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</si>
  <si>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</si>
  <si>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</si>
  <si>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</si>
  <si>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</si>
  <si>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</si>
  <si>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</si>
  <si>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</si>
  <si>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</si>
  <si>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</si>
  <si>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</si>
  <si>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</si>
  <si>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</si>
  <si>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</si>
  <si>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</si>
  <si>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</si>
  <si>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</si>
  <si>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</si>
  <si>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</si>
  <si>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</si>
  <si>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</si>
  <si>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</si>
  <si>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</si>
  <si>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</si>
  <si>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</si>
  <si>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</si>
  <si>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</si>
  <si>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</si>
  <si>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</si>
  <si>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</si>
  <si>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</si>
  <si>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</si>
  <si>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</si>
  <si>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</si>
  <si>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</si>
  <si>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</si>
  <si>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</si>
  <si>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</si>
  <si>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</si>
  <si>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</si>
  <si>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</si>
  <si>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</si>
  <si>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</si>
  <si>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</si>
  <si>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</si>
  <si>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</si>
  <si>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</si>
  <si>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</si>
  <si>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</si>
  <si>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</si>
  <si>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</si>
  <si>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</si>
  <si>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</si>
  <si>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</si>
  <si>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</si>
  <si>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</si>
  <si>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</si>
  <si>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</si>
  <si>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</si>
  <si>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</si>
  <si>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</si>
  <si>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</si>
  <si>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</si>
  <si>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</si>
  <si>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</si>
  <si>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</si>
  <si>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</si>
  <si>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</si>
  <si>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</si>
  <si>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</si>
  <si>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</si>
  <si>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</si>
  <si>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</si>
  <si>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</si>
  <si>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</si>
  <si>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</si>
  <si>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</si>
  <si>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</si>
  <si>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</si>
  <si>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</si>
  <si>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</si>
  <si>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</si>
  <si>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</si>
  <si>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</si>
  <si>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</si>
  <si>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</si>
  <si>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</si>
  <si>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</si>
  <si>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</si>
  <si>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</si>
  <si>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</si>
  <si>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</si>
  <si>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</si>
  <si>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</si>
  <si>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</si>
  <si>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</si>
  <si>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</si>
  <si>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</si>
  <si>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</si>
  <si>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</si>
  <si>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</si>
  <si>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</si>
  <si>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</si>
  <si>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</si>
  <si>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</si>
  <si>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</si>
  <si>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</si>
  <si>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</si>
  <si>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</si>
  <si>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</si>
  <si>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</si>
  <si>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</si>
  <si>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</si>
  <si>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</si>
  <si>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</si>
  <si>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</si>
  <si>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</si>
  <si>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</si>
  <si>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</si>
  <si>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</si>
  <si>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</si>
  <si>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</si>
  <si>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</si>
  <si>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</si>
  <si>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</si>
  <si>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</si>
  <si>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</si>
  <si>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</si>
  <si>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</si>
  <si>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</si>
  <si>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</si>
  <si>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</si>
  <si>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</si>
  <si>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</si>
  <si>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</si>
  <si>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</si>
  <si>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</si>
  <si>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</si>
  <si>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</si>
  <si>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</si>
  <si>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</si>
  <si>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</si>
  <si>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</si>
  <si>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</si>
  <si>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</si>
  <si>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</si>
  <si>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</si>
  <si>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</si>
  <si>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</si>
  <si>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</si>
  <si>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</si>
  <si>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</si>
  <si>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</si>
  <si>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</si>
  <si>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</si>
  <si>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</si>
  <si>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</si>
  <si>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</si>
  <si>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</si>
  <si>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</si>
  <si>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</si>
  <si>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</si>
  <si>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</si>
  <si>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</si>
  <si>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</si>
  <si>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</si>
  <si>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</si>
  <si>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</si>
  <si>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</si>
  <si>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</si>
  <si>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</si>
  <si>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</si>
  <si>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</si>
  <si>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</si>
  <si>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</si>
  <si>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</si>
  <si>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</si>
  <si>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</si>
  <si>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</si>
  <si>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</si>
  <si>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</si>
  <si>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</si>
  <si>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</si>
  <si>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</si>
  <si>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</si>
  <si>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</si>
  <si>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</si>
  <si>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</si>
  <si>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</si>
  <si>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</si>
  <si>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</si>
  <si>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</si>
  <si>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</si>
  <si>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</si>
  <si>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</si>
  <si>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</si>
  <si>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</si>
  <si>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</si>
  <si>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</si>
  <si>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</si>
  <si>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</si>
  <si>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</si>
  <si>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</si>
  <si>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</si>
  <si>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</si>
  <si>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</si>
  <si>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</si>
  <si>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</si>
  <si>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</si>
  <si>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</si>
  <si>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</si>
  <si>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</si>
  <si>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</si>
  <si>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</si>
  <si>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</si>
  <si>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</si>
  <si>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</si>
  <si>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</si>
  <si>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</si>
  <si>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</si>
  <si>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</si>
  <si>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</si>
  <si>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</si>
  <si>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</si>
  <si>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</si>
  <si>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</si>
  <si>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</si>
  <si>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</si>
  <si>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</si>
  <si>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</si>
  <si>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</si>
  <si>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</si>
  <si>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</si>
  <si>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</si>
  <si>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</si>
  <si>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</si>
  <si>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</si>
  <si>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</si>
  <si>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</si>
  <si>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</si>
  <si>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</si>
  <si>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</si>
  <si>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</si>
  <si>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</si>
  <si>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</si>
  <si>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</si>
  <si>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</si>
  <si>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</si>
  <si>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</si>
  <si>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</si>
  <si>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</si>
  <si>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</si>
  <si>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</si>
  <si>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</si>
  <si>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</si>
  <si>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</si>
  <si>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</si>
  <si>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</si>
  <si>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</si>
  <si>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</si>
  <si>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</si>
  <si>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</si>
  <si>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</si>
  <si>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</si>
  <si>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</si>
  <si>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</si>
  <si>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</si>
  <si>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</si>
  <si>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</si>
  <si>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</si>
  <si>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</si>
  <si>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</si>
  <si>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</si>
  <si>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</si>
  <si>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</si>
  <si>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</si>
  <si>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</si>
  <si>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</si>
  <si>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</si>
  <si>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</si>
  <si>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</si>
  <si>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</si>
  <si>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</si>
  <si>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</si>
  <si>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</si>
  <si>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</si>
  <si>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</si>
  <si>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</si>
  <si>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</si>
  <si>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</si>
  <si>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</si>
  <si>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</si>
  <si>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</si>
  <si>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</si>
  <si>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</si>
  <si>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</si>
  <si>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</si>
  <si>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</si>
  <si>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</si>
  <si>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</si>
  <si>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</si>
  <si>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</si>
  <si>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</si>
  <si>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</si>
  <si>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</si>
  <si>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</si>
  <si>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</si>
  <si>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</si>
  <si>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</si>
  <si>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</si>
  <si>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</si>
  <si>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</si>
  <si>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</si>
  <si>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</si>
  <si>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</si>
  <si>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</si>
  <si>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</si>
  <si>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</si>
  <si>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</si>
  <si>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</si>
  <si>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</si>
  <si>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</si>
  <si>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</si>
  <si>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</si>
  <si>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</si>
  <si>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</si>
  <si>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</si>
  <si>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</si>
  <si>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</si>
  <si>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</si>
  <si>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</si>
  <si>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</si>
  <si>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</si>
  <si>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</si>
  <si>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</si>
  <si>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</si>
  <si>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</si>
  <si>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</si>
  <si>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</si>
  <si>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</si>
  <si>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</si>
  <si>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</si>
  <si>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</si>
  <si>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</si>
  <si>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</si>
  <si>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</si>
  <si>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</si>
  <si>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</si>
  <si>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</si>
  <si>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</si>
  <si>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</si>
  <si>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</si>
  <si>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</si>
  <si>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</si>
  <si>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</si>
  <si>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</si>
  <si>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</si>
  <si>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</si>
  <si>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</si>
  <si>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</si>
  <si>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</si>
  <si>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</si>
  <si>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</si>
  <si>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</si>
  <si>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</si>
  <si>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</si>
  <si>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</si>
  <si>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</si>
  <si>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</si>
  <si>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</si>
  <si>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</si>
  <si>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</si>
  <si>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</si>
  <si>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</si>
  <si>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</si>
  <si>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</si>
  <si>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</si>
  <si>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</si>
  <si>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</si>
  <si>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</si>
  <si>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</si>
  <si>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</si>
  <si>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</si>
  <si>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</si>
  <si>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</si>
  <si>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</si>
  <si>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</si>
  <si>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</si>
  <si>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</si>
  <si>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</si>
  <si>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</si>
  <si>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</si>
  <si>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</si>
  <si>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</si>
  <si>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</si>
  <si>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</si>
  <si>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</si>
  <si>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</si>
  <si>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</si>
  <si>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</si>
  <si>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</si>
  <si>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</si>
  <si>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</si>
  <si>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</si>
  <si>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</si>
  <si>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</si>
  <si>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</si>
  <si>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</si>
  <si>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</si>
  <si>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</si>
  <si>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</si>
  <si>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</si>
  <si>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</si>
  <si>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</si>
  <si>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</si>
  <si>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</si>
  <si>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</si>
  <si>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</si>
  <si>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</si>
  <si>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</si>
  <si>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</si>
  <si>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</si>
  <si>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</si>
  <si>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</si>
  <si>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</si>
  <si>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</si>
  <si>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</si>
  <si>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</si>
  <si>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</si>
  <si>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</si>
  <si>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</si>
  <si>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</si>
  <si>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</si>
  <si>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</si>
  <si>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</si>
  <si>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</si>
  <si>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</si>
  <si>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</si>
  <si>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</si>
  <si>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</si>
  <si>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</si>
  <si>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</si>
  <si>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</si>
  <si>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</si>
  <si>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</si>
  <si>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</si>
  <si>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</si>
  <si>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</si>
  <si>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</si>
  <si>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</si>
  <si>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</si>
  <si>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</si>
  <si>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</si>
  <si>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</si>
  <si>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</si>
  <si>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</si>
  <si>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</si>
  <si>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</si>
  <si>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</si>
  <si>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</si>
  <si>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</si>
  <si>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</si>
  <si>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</si>
  <si>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</si>
  <si>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</si>
  <si>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</si>
  <si>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</si>
  <si>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</si>
  <si>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</si>
  <si>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</si>
  <si>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</si>
  <si>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</si>
  <si>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</si>
  <si>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</si>
  <si>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</si>
  <si>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</si>
  <si>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</si>
  <si>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</si>
  <si>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</si>
  <si>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</si>
  <si>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</si>
  <si>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</si>
  <si>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</si>
  <si>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</si>
  <si>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</si>
  <si>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</si>
  <si>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</si>
  <si>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</si>
  <si>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</si>
  <si>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</si>
  <si>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</si>
  <si>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</si>
  <si>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</si>
  <si>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</si>
  <si>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</si>
  <si>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</si>
  <si>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</si>
  <si>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</si>
  <si>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</si>
  <si>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</si>
  <si>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</si>
  <si>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</si>
  <si>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</si>
  <si>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</si>
  <si>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</si>
  <si>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</si>
  <si>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</si>
  <si>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</si>
  <si>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</si>
  <si>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</si>
  <si>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</si>
  <si>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</si>
  <si>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</si>
  <si>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</si>
  <si>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</si>
  <si>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</si>
  <si>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</si>
  <si>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</si>
  <si>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</si>
  <si>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</si>
  <si>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</si>
  <si>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</si>
  <si>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</si>
  <si>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</si>
  <si>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</si>
  <si>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</si>
  <si>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</si>
  <si>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</si>
  <si>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</si>
  <si>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</si>
  <si>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</si>
  <si>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</si>
  <si>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</si>
  <si>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</si>
  <si>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</si>
  <si>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</si>
  <si>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</si>
  <si>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</si>
  <si>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</si>
  <si>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</si>
  <si>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</si>
  <si>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</si>
  <si>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</si>
  <si>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</si>
  <si>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</si>
  <si>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</si>
  <si>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</si>
  <si>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</si>
  <si>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</si>
  <si>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</si>
  <si>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</si>
  <si>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</si>
  <si>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</si>
  <si>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</si>
  <si>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</si>
  <si>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</si>
  <si>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</si>
  <si>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</si>
  <si>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</si>
  <si>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</si>
  <si>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</si>
  <si>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</si>
  <si>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</si>
  <si>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</si>
  <si>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</si>
  <si>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</si>
  <si>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</si>
  <si>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</si>
  <si>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</si>
  <si>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</si>
  <si>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</si>
  <si>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</si>
  <si>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</si>
  <si>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</si>
  <si>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</si>
  <si>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</si>
  <si>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</si>
  <si>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</si>
  <si>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</si>
  <si>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</si>
  <si>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</si>
  <si>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</si>
  <si>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</si>
  <si>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</si>
  <si>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</si>
  <si>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</si>
  <si>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</si>
  <si>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</si>
  <si>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</si>
  <si>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</si>
  <si>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</si>
  <si>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</si>
  <si>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</si>
  <si>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</si>
  <si>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</si>
  <si>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</si>
  <si>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</si>
  <si>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</si>
  <si>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</si>
  <si>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</si>
  <si>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</si>
  <si>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</si>
  <si>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</si>
  <si>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</si>
  <si>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</si>
  <si>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</si>
  <si>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</si>
  <si>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</si>
  <si>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</si>
  <si>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</si>
  <si>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</si>
  <si>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</si>
  <si>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</si>
  <si>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</si>
  <si>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</si>
  <si>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</si>
  <si>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</si>
  <si>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</si>
  <si>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</si>
  <si>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</si>
  <si>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</si>
  <si>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</si>
  <si>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</si>
  <si>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</si>
  <si>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</si>
  <si>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</si>
  <si>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</si>
  <si>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</si>
  <si>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</si>
  <si>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</si>
  <si>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</si>
  <si>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</si>
  <si>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</si>
  <si>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</si>
  <si>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</si>
  <si>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</si>
  <si>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</si>
  <si>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</si>
  <si>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</si>
  <si>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</si>
  <si>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</si>
  <si>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</si>
  <si>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</si>
  <si>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</si>
  <si>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</si>
  <si>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</si>
  <si>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</si>
  <si>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</si>
  <si>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</si>
  <si>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</si>
  <si>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</si>
  <si>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</si>
  <si>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</si>
  <si>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</si>
  <si>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</si>
  <si>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</si>
  <si>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</si>
  <si>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</si>
  <si>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</si>
  <si>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</si>
  <si>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</si>
  <si>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</si>
  <si>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</si>
  <si>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</si>
  <si>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</si>
  <si>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</si>
  <si>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</si>
  <si>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</si>
  <si>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</si>
  <si>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</si>
  <si>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</si>
  <si>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</si>
  <si>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</si>
  <si>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</si>
  <si>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</si>
  <si>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</si>
  <si>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</si>
  <si>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</si>
  <si>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</si>
  <si>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</si>
  <si>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</si>
  <si>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</si>
  <si>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</si>
  <si>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</si>
  <si>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</si>
  <si>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</si>
  <si>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</si>
  <si>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</si>
  <si>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</si>
  <si>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</si>
  <si>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</si>
  <si>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</si>
  <si>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</si>
  <si>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</si>
  <si>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</si>
  <si>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</si>
  <si>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</si>
  <si>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</si>
  <si>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</si>
  <si>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</si>
  <si>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</si>
  <si>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</si>
  <si>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</si>
  <si>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</si>
  <si>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</si>
  <si>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</si>
  <si>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</si>
  <si>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</si>
  <si>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</si>
  <si>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</si>
  <si>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</si>
  <si>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</si>
  <si>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</si>
  <si>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</si>
  <si>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</si>
  <si>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</si>
  <si>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</si>
  <si>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</si>
  <si>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</si>
  <si>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</si>
  <si>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</si>
  <si>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</si>
  <si>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</si>
  <si>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</si>
  <si>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</si>
  <si>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</si>
  <si>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</si>
  <si>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</si>
  <si>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</si>
  <si>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</si>
  <si>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</si>
  <si>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</si>
  <si>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</si>
  <si>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</si>
  <si>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</si>
  <si>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</si>
  <si>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</si>
  <si>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</si>
  <si>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</si>
  <si>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</si>
  <si>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</si>
  <si>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</si>
  <si>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</si>
  <si>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</si>
  <si>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</si>
  <si>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</si>
  <si>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</si>
  <si>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</si>
  <si>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</si>
  <si>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</si>
  <si>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</si>
  <si>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</si>
  <si>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</si>
  <si>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</si>
  <si>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</si>
  <si>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</si>
  <si>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</si>
  <si>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</si>
  <si>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</si>
  <si>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</si>
  <si>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</si>
  <si>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</si>
  <si>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</si>
  <si>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</si>
  <si>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</si>
  <si>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</si>
  <si>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</si>
  <si>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</si>
  <si>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</si>
  <si>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</si>
  <si>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</si>
  <si>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</si>
  <si>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</si>
  <si>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</si>
  <si>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</si>
  <si>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</si>
  <si>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</si>
  <si>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</si>
  <si>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</si>
  <si>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</si>
  <si>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</si>
  <si>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</si>
  <si>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</si>
  <si>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</si>
  <si>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</si>
  <si>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</si>
  <si>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</si>
  <si>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</si>
  <si>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</si>
  <si>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</si>
  <si>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</si>
  <si>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</si>
  <si>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</si>
  <si>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</si>
  <si>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</si>
  <si>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</si>
  <si>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</si>
  <si>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</si>
  <si>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</si>
  <si>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</si>
  <si>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</si>
  <si>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</si>
  <si>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</si>
  <si>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</si>
  <si>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</si>
  <si>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</si>
  <si>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</si>
  <si>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</si>
  <si>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</si>
  <si>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</si>
  <si>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</si>
  <si>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</si>
  <si>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</si>
  <si>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</si>
  <si>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</si>
  <si>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</si>
  <si>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</si>
  <si>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</si>
  <si>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</si>
  <si>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</si>
  <si>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</si>
  <si>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</si>
  <si>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</si>
  <si>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</si>
  <si>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</si>
  <si>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</si>
  <si>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</si>
  <si>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</si>
  <si>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</si>
  <si>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</si>
  <si>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</si>
  <si>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</si>
  <si>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</si>
  <si>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</si>
  <si>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</si>
  <si>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</si>
  <si>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</si>
  <si>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</si>
  <si>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</si>
  <si>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</si>
  <si>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</si>
  <si>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</si>
  <si>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</si>
  <si>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</si>
  <si>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</si>
  <si>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</si>
  <si>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</si>
  <si>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</si>
  <si>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</si>
  <si>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</si>
  <si>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</si>
  <si>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</si>
  <si>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</si>
  <si>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</si>
  <si>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</si>
  <si>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</si>
  <si>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</si>
  <si>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</si>
  <si>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</si>
  <si>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</si>
  <si>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</si>
  <si>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</si>
  <si>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</si>
  <si>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</si>
  <si>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</si>
  <si>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</si>
  <si>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</si>
  <si>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</si>
  <si>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</si>
  <si>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</si>
  <si>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</si>
  <si>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</si>
  <si>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</si>
  <si>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</si>
  <si>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</si>
  <si>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</si>
  <si>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</si>
  <si>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</si>
  <si>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</si>
  <si>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</si>
  <si>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</si>
  <si>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</si>
  <si>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</si>
  <si>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</si>
  <si>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</si>
  <si>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</si>
  <si>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</si>
  <si>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</si>
  <si>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</si>
  <si>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</si>
  <si>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</si>
  <si>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</si>
  <si>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</si>
  <si>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</si>
  <si>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</si>
  <si>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</si>
  <si>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</si>
  <si>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</si>
  <si>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</si>
  <si>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</si>
  <si>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</si>
  <si>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</si>
  <si>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</si>
  <si>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</si>
  <si>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</si>
  <si>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</si>
  <si>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</si>
  <si>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</si>
  <si>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</si>
  <si>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</si>
  <si>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</si>
  <si>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</si>
  <si>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</si>
  <si>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</si>
  <si>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</si>
  <si>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</si>
  <si>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</si>
  <si>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</si>
  <si>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</si>
  <si>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</si>
  <si>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</si>
  <si>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</si>
  <si>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</si>
  <si>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</si>
  <si>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</si>
  <si>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</si>
  <si>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</si>
  <si>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</si>
  <si>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</si>
  <si>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</si>
  <si>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</si>
  <si>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</si>
  <si>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</si>
  <si>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</si>
  <si>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</si>
  <si>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</si>
  <si>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</si>
  <si>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</si>
  <si>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</si>
  <si>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</si>
  <si>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</si>
  <si>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</si>
  <si>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</si>
  <si>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</si>
  <si>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</si>
  <si>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</si>
  <si>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</si>
  <si>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</si>
  <si>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</si>
  <si>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</si>
  <si>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</si>
  <si>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</si>
  <si>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</si>
  <si>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</si>
  <si>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</si>
  <si>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</si>
  <si>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</si>
  <si>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</si>
  <si>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</si>
  <si>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</si>
  <si>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</si>
  <si>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</si>
  <si>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</si>
  <si>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</si>
  <si>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</si>
  <si>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</si>
  <si>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</si>
  <si>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</si>
  <si>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</si>
  <si>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</si>
  <si>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</si>
  <si>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</si>
  <si>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</si>
  <si>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</si>
  <si>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</si>
  <si>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</si>
  <si>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</si>
  <si>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</si>
  <si>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</si>
  <si>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</si>
  <si>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</si>
  <si>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</si>
  <si>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</si>
  <si>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</si>
  <si>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</si>
  <si>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</si>
  <si>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</si>
  <si>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</si>
  <si>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</si>
  <si>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</si>
  <si>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</si>
  <si>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</si>
  <si>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</si>
  <si>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</si>
  <si>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</si>
  <si>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</si>
  <si>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</si>
  <si>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</si>
  <si>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</si>
  <si>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</si>
  <si>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</si>
  <si>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</si>
  <si>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</si>
  <si>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</si>
  <si>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</si>
  <si>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</si>
  <si>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</si>
  <si>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</si>
  <si>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</si>
  <si>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</si>
  <si>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</si>
  <si>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</si>
  <si>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</si>
  <si>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</si>
  <si>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</si>
  <si>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</si>
  <si>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</si>
  <si>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</si>
  <si>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</si>
  <si>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</si>
  <si>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</si>
  <si>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</si>
  <si>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</si>
  <si>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</si>
  <si>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</si>
  <si>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</si>
  <si>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</si>
  <si>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</si>
  <si>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</si>
  <si>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</si>
  <si>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</si>
  <si>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</si>
  <si>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</si>
  <si>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</si>
  <si>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</si>
  <si>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</si>
  <si>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</si>
  <si>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</si>
  <si>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</si>
  <si>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</si>
  <si>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</si>
  <si>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</si>
  <si>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</si>
  <si>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</si>
  <si>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</si>
  <si>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</si>
  <si>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</si>
  <si>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</si>
  <si>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</si>
  <si>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</si>
  <si>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</si>
  <si>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</si>
  <si>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</si>
  <si>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</si>
  <si>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</si>
  <si>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</si>
  <si>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</si>
  <si>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</si>
  <si>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</si>
  <si>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</si>
  <si>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</si>
  <si>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</si>
  <si>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</si>
  <si>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</si>
  <si>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</si>
  <si>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</si>
  <si>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</si>
  <si>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</si>
  <si>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</si>
  <si>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</si>
  <si>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</si>
  <si>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</si>
  <si>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</si>
  <si>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</si>
  <si>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</si>
  <si>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</si>
  <si>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</si>
  <si>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</si>
  <si>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</si>
  <si>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</si>
  <si>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</si>
  <si>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</si>
  <si>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</si>
  <si>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</si>
  <si>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</si>
  <si>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</si>
  <si>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</si>
  <si>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</si>
  <si>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</si>
  <si>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</si>
  <si>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</si>
  <si>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</si>
  <si>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</si>
  <si>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</si>
  <si>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</si>
  <si>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</si>
  <si>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</si>
  <si>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</si>
  <si>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</si>
  <si>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</si>
  <si>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</si>
  <si>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</si>
  <si>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</si>
  <si>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</si>
  <si>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</si>
  <si>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</si>
  <si>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</si>
  <si>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</si>
  <si>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</si>
  <si>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</si>
  <si>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</si>
  <si>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</si>
  <si>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</si>
  <si>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</si>
  <si>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</si>
  <si>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</si>
  <si>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</si>
  <si>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</si>
  <si>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</si>
  <si>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</si>
  <si>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</si>
  <si>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</si>
  <si>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</si>
  <si>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</si>
  <si>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</si>
  <si>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</si>
  <si>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</si>
  <si>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</si>
  <si>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</si>
  <si>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</si>
  <si>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</si>
  <si>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</si>
  <si>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</si>
  <si>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</si>
  <si>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</si>
  <si>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</si>
  <si>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</si>
  <si>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</si>
  <si>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</si>
  <si>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</si>
  <si>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</si>
  <si>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</si>
  <si>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</si>
  <si>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</si>
  <si>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</si>
  <si>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</si>
  <si>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</si>
  <si>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</si>
  <si>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</si>
  <si>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</si>
  <si>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</si>
  <si>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</si>
  <si>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</si>
  <si>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</si>
  <si>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</si>
  <si>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</si>
  <si>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</si>
  <si>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</si>
  <si>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</si>
  <si>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</si>
  <si>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</si>
  <si>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</si>
  <si>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</si>
  <si>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</si>
  <si>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</si>
  <si>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</si>
  <si>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</si>
  <si>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</si>
  <si>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</si>
  <si>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</si>
  <si>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</si>
  <si>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</si>
  <si>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</si>
  <si>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</si>
  <si>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</si>
  <si>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</si>
  <si>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</si>
  <si>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</si>
  <si>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</si>
  <si>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</si>
  <si>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</si>
  <si>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</si>
  <si>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</si>
  <si>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</si>
  <si>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</si>
  <si>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</si>
  <si>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</si>
  <si>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</si>
  <si>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</si>
  <si>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</si>
  <si>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</si>
  <si>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</si>
  <si>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</si>
  <si>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</si>
  <si>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</si>
  <si>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</si>
  <si>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</si>
  <si>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</si>
  <si>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</si>
  <si>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</si>
  <si>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</si>
  <si>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</si>
  <si>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</si>
  <si>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</si>
  <si>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</si>
  <si>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</si>
  <si>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</si>
  <si>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</si>
  <si>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</si>
  <si>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</si>
  <si>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</si>
  <si>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</si>
  <si>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</si>
  <si>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</si>
  <si>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</si>
  <si>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</si>
  <si>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</si>
  <si>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</si>
  <si>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</si>
  <si>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</si>
  <si>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</si>
  <si>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</si>
  <si>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</si>
  <si>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</si>
  <si>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</si>
  <si>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</si>
  <si>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</si>
  <si>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</si>
  <si>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</si>
  <si>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</si>
  <si>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</si>
  <si>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</si>
  <si>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</si>
  <si>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</si>
  <si>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</si>
  <si>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</si>
  <si>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</si>
  <si>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</si>
  <si>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</si>
  <si>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</si>
  <si>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</si>
  <si>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</si>
  <si>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</si>
  <si>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</si>
  <si>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</si>
  <si>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</si>
  <si>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</si>
  <si>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</si>
  <si>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</si>
  <si>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</si>
  <si>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</si>
  <si>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</si>
  <si>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</si>
  <si>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</si>
  <si>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</si>
  <si>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</si>
  <si>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</si>
  <si>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</si>
  <si>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</si>
  <si>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</si>
  <si>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</si>
  <si>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</si>
  <si>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</si>
  <si>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</si>
  <si>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</si>
  <si>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</si>
  <si>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</si>
  <si>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</si>
  <si>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</si>
  <si>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</si>
  <si>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</si>
  <si>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</si>
  <si>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</si>
  <si>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</si>
  <si>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</si>
  <si>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</si>
  <si>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</si>
  <si>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</si>
  <si>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</si>
  <si>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</si>
  <si>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</si>
  <si>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</si>
  <si>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</si>
  <si>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</si>
  <si>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</si>
  <si>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</si>
  <si>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</si>
  <si>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</si>
  <si>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</si>
  <si>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</si>
  <si>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</si>
  <si>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</si>
  <si>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</si>
  <si>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</si>
  <si>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</si>
  <si>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</si>
  <si>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</si>
  <si>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</si>
  <si>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</si>
  <si>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</si>
  <si>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</si>
  <si>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</si>
  <si>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</si>
  <si>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</si>
  <si>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</si>
  <si>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</si>
  <si>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</si>
  <si>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</si>
  <si>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</si>
  <si>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</si>
  <si>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</si>
  <si>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</si>
  <si>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</si>
  <si>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</si>
  <si>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</si>
  <si>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</si>
  <si>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</si>
  <si>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</si>
  <si>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</si>
  <si>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</si>
  <si>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</si>
  <si>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</si>
  <si>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</si>
  <si>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</si>
  <si>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</si>
  <si>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</si>
  <si>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</si>
  <si>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</si>
  <si>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</si>
  <si>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</si>
  <si>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</si>
  <si>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</si>
  <si>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</si>
  <si>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</si>
  <si>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</si>
  <si>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</si>
  <si>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</si>
  <si>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</si>
  <si>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</si>
  <si>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</si>
  <si>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</si>
  <si>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</si>
  <si>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</si>
  <si>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</si>
  <si>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</si>
  <si>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</si>
  <si>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</si>
  <si>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</si>
  <si>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</si>
  <si>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</si>
  <si>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</si>
  <si>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</si>
  <si>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</si>
  <si>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</si>
  <si>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</si>
  <si>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</si>
  <si>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</si>
  <si>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</si>
  <si>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</si>
  <si>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</si>
  <si>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</si>
  <si>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</si>
  <si>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</si>
  <si>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</si>
  <si>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</si>
  <si>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</si>
  <si>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</si>
  <si>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</si>
  <si>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</si>
  <si>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</si>
  <si>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</si>
  <si>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</si>
  <si>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</si>
  <si>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</si>
  <si>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</si>
  <si>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</si>
  <si>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</si>
  <si>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</si>
  <si>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</si>
  <si>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</si>
  <si>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</si>
  <si>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</si>
  <si>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</si>
  <si>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</si>
  <si>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</si>
  <si>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</si>
  <si>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</si>
  <si>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</si>
  <si>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</si>
  <si>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</si>
  <si>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</si>
  <si>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</si>
  <si>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</si>
  <si>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</si>
  <si>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</si>
  <si>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</si>
  <si>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</si>
  <si>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</si>
  <si>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</si>
  <si>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</si>
  <si>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</si>
  <si>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</si>
  <si>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</si>
  <si>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</si>
  <si>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</si>
  <si>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</si>
  <si>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</si>
  <si>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</si>
  <si>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</si>
  <si>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</si>
  <si>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</si>
  <si>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</si>
  <si>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</si>
  <si>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</si>
  <si>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</si>
  <si>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</si>
  <si>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</si>
  <si>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</si>
  <si>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</si>
  <si>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</si>
  <si>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</si>
  <si>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</si>
  <si>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</si>
  <si>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</si>
  <si>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</si>
  <si>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</si>
  <si>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</si>
  <si>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</si>
  <si>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</si>
  <si>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</si>
  <si>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</si>
  <si>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</si>
  <si>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</si>
  <si>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</si>
  <si>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</si>
  <si>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</si>
  <si>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</si>
  <si>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</si>
  <si>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</si>
  <si>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</si>
  <si>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</si>
  <si>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</si>
  <si>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</si>
  <si>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</si>
  <si>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</si>
  <si>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</si>
  <si>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</si>
  <si>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</si>
  <si>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</si>
  <si>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</si>
  <si>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</si>
  <si>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</si>
  <si>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</si>
  <si>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</si>
  <si>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</si>
  <si>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</si>
  <si>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</si>
  <si>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</si>
  <si>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</si>
  <si>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</si>
  <si>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</si>
  <si>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</si>
  <si>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</si>
  <si>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</si>
  <si>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</si>
  <si>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</si>
  <si>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</si>
  <si>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</si>
  <si>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</si>
  <si>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</si>
  <si>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</si>
  <si>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</si>
  <si>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</si>
  <si>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</si>
  <si>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</si>
  <si>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</si>
  <si>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</si>
  <si>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</si>
  <si>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</si>
  <si>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</si>
  <si>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</si>
  <si>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</si>
  <si>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</si>
  <si>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</si>
  <si>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</si>
  <si>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</si>
  <si>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</si>
  <si>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</si>
  <si>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</si>
  <si>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</si>
  <si>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</si>
  <si>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</si>
  <si>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</si>
  <si>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</si>
  <si>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</si>
  <si>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</si>
  <si>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</si>
  <si>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</si>
  <si>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</si>
  <si>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</si>
  <si>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</si>
  <si>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</si>
  <si>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</si>
  <si>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</si>
  <si>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</si>
  <si>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</si>
  <si>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</si>
  <si>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</si>
  <si>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</si>
  <si>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</si>
  <si>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</si>
  <si>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</si>
  <si>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</si>
  <si>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</si>
  <si>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</si>
  <si>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</si>
  <si>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</si>
  <si>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</si>
  <si>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</si>
  <si>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</si>
  <si>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</si>
  <si>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</si>
  <si>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</si>
  <si>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</si>
  <si>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</si>
  <si>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</si>
  <si>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</si>
  <si>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</si>
  <si>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</si>
  <si>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</si>
  <si>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</si>
  <si>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</si>
  <si>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</si>
  <si>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</si>
  <si>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</si>
  <si>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</si>
  <si>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</si>
  <si>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</si>
  <si>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</si>
  <si>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</si>
  <si>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</si>
  <si>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</si>
  <si>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</si>
  <si>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</si>
  <si>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</si>
  <si>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</si>
  <si>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</si>
  <si>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</si>
  <si>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</si>
  <si>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</si>
  <si>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</si>
  <si>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</si>
  <si>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</si>
  <si>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</si>
  <si>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</si>
  <si>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</si>
  <si>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</si>
  <si>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</si>
  <si>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</si>
  <si>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</si>
  <si>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</si>
  <si>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</si>
  <si>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</si>
  <si>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</si>
  <si>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</si>
  <si>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</si>
  <si>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</si>
  <si>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</si>
  <si>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</si>
  <si>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</si>
  <si>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</si>
  <si>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</si>
  <si>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</si>
  <si>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</si>
  <si>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</si>
  <si>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</si>
  <si>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</si>
  <si>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</si>
  <si>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</si>
  <si>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</si>
  <si>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</si>
  <si>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</si>
  <si>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</si>
  <si>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</si>
  <si>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</si>
  <si>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</si>
  <si>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</si>
  <si>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</si>
  <si>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</si>
  <si>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</si>
  <si>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</si>
  <si>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</si>
  <si>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</si>
  <si>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</si>
  <si>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</si>
  <si>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</si>
  <si>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</si>
  <si>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</si>
  <si>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</si>
  <si>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</si>
  <si>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</si>
  <si>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</si>
  <si>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</si>
  <si>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</si>
  <si>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</si>
  <si>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</si>
  <si>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</si>
  <si>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</si>
  <si>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</si>
  <si>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</si>
  <si>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</si>
  <si>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</si>
  <si>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</si>
  <si>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</si>
  <si>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</si>
  <si>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</si>
  <si>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</si>
  <si>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</si>
  <si>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</si>
  <si>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</si>
  <si>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</si>
  <si>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</si>
  <si>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</si>
  <si>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</si>
  <si>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</si>
  <si>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</si>
  <si>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</si>
  <si>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</si>
  <si>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</si>
  <si>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</si>
  <si>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</si>
  <si>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</si>
  <si>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</si>
  <si>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</si>
  <si>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</si>
  <si>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</si>
  <si>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</si>
  <si>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</si>
  <si>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</si>
  <si>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</si>
  <si>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</si>
  <si>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</si>
  <si>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</si>
  <si>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</si>
  <si>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</si>
  <si>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</si>
  <si>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</si>
  <si>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</si>
  <si>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</si>
  <si>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</si>
  <si>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</si>
  <si>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</si>
  <si>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</si>
  <si>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</si>
  <si>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</si>
  <si>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</si>
  <si>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</si>
  <si>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</si>
  <si>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</si>
  <si>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</si>
  <si>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</si>
  <si>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</si>
  <si>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</si>
  <si>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</si>
  <si>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</si>
  <si>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</si>
  <si>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</si>
  <si>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</si>
  <si>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</si>
  <si>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</si>
  <si>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</si>
  <si>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</si>
  <si>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</si>
  <si>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</si>
  <si>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</si>
  <si>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</si>
  <si>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</si>
  <si>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</si>
  <si>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</si>
  <si>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</si>
  <si>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</si>
  <si>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</si>
  <si>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</si>
  <si>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</si>
  <si>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</si>
  <si>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</si>
  <si>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</si>
  <si>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</si>
  <si>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</si>
  <si>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</si>
  <si>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</si>
  <si>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</si>
  <si>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</si>
  <si>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</si>
  <si>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</si>
  <si>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</si>
  <si>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</si>
  <si>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</si>
  <si>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</si>
  <si>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</si>
  <si>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</si>
  <si>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</si>
  <si>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</si>
  <si>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</si>
  <si>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</si>
  <si>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</si>
  <si>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</si>
  <si>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</si>
  <si>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</si>
  <si>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</si>
  <si>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</si>
  <si>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</si>
  <si>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</si>
  <si>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</si>
  <si>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</si>
  <si>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</si>
  <si>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</si>
  <si>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</si>
  <si>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</si>
  <si>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</si>
  <si>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</si>
  <si>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</si>
  <si>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</si>
  <si>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</si>
  <si>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</si>
  <si>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</si>
  <si>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</si>
  <si>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</si>
  <si>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</si>
  <si>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</si>
  <si>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</si>
  <si>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</si>
  <si>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</si>
  <si>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</si>
  <si>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</si>
  <si>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</si>
  <si>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</si>
  <si>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</si>
  <si>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</si>
  <si>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</si>
  <si>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</si>
  <si>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</si>
  <si>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</si>
  <si>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</si>
  <si>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</si>
  <si>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</si>
  <si>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</si>
  <si>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</si>
  <si>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</si>
  <si>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</si>
  <si>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</si>
  <si>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</si>
  <si>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</si>
  <si>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</si>
  <si>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</si>
  <si>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</si>
  <si>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</si>
  <si>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</si>
  <si>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</si>
  <si>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</si>
  <si>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</si>
  <si>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</si>
  <si>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</si>
  <si>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</si>
  <si>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</si>
  <si>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</si>
  <si>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</si>
  <si>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</si>
  <si>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</si>
  <si>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</si>
  <si>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</si>
  <si>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</si>
  <si>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</si>
  <si>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</si>
  <si>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</si>
  <si>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</si>
  <si>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</si>
  <si>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</si>
  <si>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</si>
  <si>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</si>
  <si>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</si>
  <si>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</si>
  <si>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</si>
  <si>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</si>
  <si>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</si>
  <si>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</si>
  <si>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</si>
  <si>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</si>
  <si>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</si>
  <si>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</si>
  <si>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</si>
  <si>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</si>
  <si>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</si>
  <si>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</si>
  <si>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</si>
  <si>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</si>
  <si>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</si>
  <si>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</si>
  <si>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</si>
  <si>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</si>
  <si>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</si>
  <si>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</si>
  <si>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</si>
  <si>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</si>
  <si>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</si>
  <si>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</si>
  <si>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</si>
  <si>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</si>
  <si>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</si>
  <si>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</si>
  <si>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</si>
  <si>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</si>
  <si>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</si>
  <si>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</si>
  <si>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</si>
  <si>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</si>
  <si>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</si>
  <si>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</si>
  <si>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</si>
  <si>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</si>
  <si>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</si>
  <si>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</si>
  <si>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</si>
  <si>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</si>
  <si>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</si>
  <si>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</si>
  <si>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</si>
  <si>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</si>
  <si>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</si>
  <si>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</si>
  <si>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</si>
  <si>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</si>
  <si>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</si>
  <si>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</si>
  <si>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</si>
  <si>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</si>
  <si>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</si>
  <si>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</si>
  <si>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</si>
  <si>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</si>
  <si>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</si>
  <si>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</si>
  <si>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</si>
  <si>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</si>
  <si>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</si>
  <si>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</si>
  <si>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</si>
  <si>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</si>
  <si>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</si>
  <si>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</si>
  <si>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</si>
  <si>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</si>
  <si>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</si>
  <si>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</si>
  <si>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</si>
  <si>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</si>
  <si>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</si>
  <si>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</si>
  <si>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</si>
  <si>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</si>
  <si>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</si>
  <si>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</si>
  <si>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</si>
  <si>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</si>
  <si>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</si>
  <si>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</si>
  <si>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</si>
  <si>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</si>
  <si>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</si>
  <si>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</si>
  <si>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</si>
  <si>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</si>
  <si>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</si>
  <si>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</si>
  <si>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</si>
  <si>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</si>
  <si>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</si>
  <si>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</si>
  <si>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</si>
  <si>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</si>
  <si>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</si>
  <si>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</si>
  <si>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</si>
  <si>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</si>
  <si>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</si>
  <si>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</si>
  <si>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</si>
  <si>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</si>
  <si>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</si>
  <si>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</si>
  <si>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</si>
  <si>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</si>
  <si>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</si>
  <si>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</si>
  <si>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</si>
  <si>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</si>
  <si>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</si>
  <si>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</si>
  <si>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</si>
  <si>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</si>
  <si>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</si>
  <si>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</si>
  <si>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</si>
  <si>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</si>
  <si>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</si>
  <si>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</si>
  <si>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</si>
  <si>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</si>
  <si>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</si>
  <si>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</si>
  <si>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</si>
  <si>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</si>
  <si>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</si>
  <si>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</si>
  <si>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</si>
  <si>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</si>
  <si>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</si>
  <si>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</si>
  <si>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</si>
  <si>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</si>
  <si>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</si>
  <si>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</si>
  <si>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</si>
  <si>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</si>
  <si>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</si>
  <si>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</si>
  <si>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</si>
  <si>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</si>
  <si>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</si>
  <si>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</si>
  <si>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</si>
  <si>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</si>
  <si>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</si>
  <si>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</si>
  <si>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</si>
  <si>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</si>
  <si>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</si>
  <si>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</si>
  <si>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</si>
  <si>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</si>
  <si>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</si>
  <si>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</si>
  <si>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</si>
  <si>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</si>
  <si>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</si>
  <si>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</si>
  <si>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</si>
  <si>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</si>
  <si>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</si>
  <si>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</si>
  <si>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</si>
  <si>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</si>
  <si>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</si>
  <si>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</si>
  <si>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</si>
  <si>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</si>
  <si>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</si>
  <si>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</si>
  <si>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</si>
  <si>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</si>
  <si>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</si>
  <si>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</si>
  <si>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</si>
  <si>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</si>
  <si>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</si>
  <si>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</si>
  <si>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</si>
  <si>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</si>
  <si>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</si>
  <si>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</si>
  <si>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</si>
  <si>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</si>
  <si>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</si>
  <si>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</si>
  <si>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</si>
  <si>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</si>
  <si>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</si>
  <si>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</si>
  <si>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</si>
  <si>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</si>
  <si>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</si>
  <si>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</si>
  <si>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</si>
  <si>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</si>
  <si>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</si>
  <si>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</si>
  <si>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</si>
  <si>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</si>
  <si>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</si>
  <si>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</si>
  <si>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</si>
  <si>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</si>
  <si>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</si>
  <si>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</si>
  <si>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</si>
  <si>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</si>
  <si>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</si>
  <si>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</si>
  <si>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</si>
  <si>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</si>
  <si>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</si>
  <si>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</si>
  <si>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</si>
  <si>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</si>
  <si>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</si>
  <si>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</si>
  <si>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</si>
  <si>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</si>
  <si>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</si>
  <si>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</si>
  <si>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</si>
  <si>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</si>
  <si>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</si>
  <si>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</si>
  <si>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</si>
  <si>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</si>
  <si>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</si>
  <si>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</si>
  <si>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</si>
  <si>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</si>
  <si>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</si>
  <si>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</si>
  <si>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</si>
  <si>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</si>
  <si>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</si>
  <si>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</si>
  <si>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</si>
  <si>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</si>
  <si>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</si>
  <si>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</si>
  <si>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</si>
  <si>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</si>
  <si>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</si>
  <si>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</si>
  <si>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</si>
  <si>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</si>
  <si>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</si>
  <si>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</si>
  <si>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</si>
  <si>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</si>
  <si>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</si>
  <si>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</si>
  <si>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</si>
  <si>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</si>
  <si>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</si>
  <si>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</si>
  <si>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</si>
  <si>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</si>
  <si>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</si>
  <si>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</si>
  <si>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</si>
  <si>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</si>
  <si>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</si>
  <si>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</si>
  <si>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</si>
  <si>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</si>
  <si>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</si>
  <si>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</si>
  <si>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</si>
  <si>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</si>
  <si>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</si>
  <si>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</si>
  <si>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</si>
  <si>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</si>
  <si>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</si>
  <si>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</si>
  <si>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</si>
  <si>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</si>
  <si>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</si>
  <si>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</si>
  <si>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</si>
  <si>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</si>
  <si>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</si>
  <si>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</si>
  <si>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</si>
  <si>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</si>
  <si>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</si>
  <si>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</si>
  <si>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</si>
  <si>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</si>
  <si>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</si>
  <si>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</si>
  <si>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</si>
  <si>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</si>
  <si>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</si>
  <si>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</si>
  <si>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</si>
  <si>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</si>
  <si>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</si>
  <si>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</si>
  <si>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</si>
  <si>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</si>
  <si>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</si>
  <si>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</si>
  <si>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</si>
  <si>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</si>
  <si>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</si>
  <si>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</si>
  <si>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</si>
  <si>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</si>
  <si>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</si>
  <si>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</si>
  <si>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</si>
  <si>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</si>
  <si>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</si>
  <si>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</si>
  <si>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</si>
  <si>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</si>
  <si>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</si>
  <si>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</si>
  <si>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</si>
  <si>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</si>
  <si>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</si>
  <si>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</si>
  <si>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</si>
  <si>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</si>
  <si>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</si>
  <si>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</si>
  <si>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</si>
  <si>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</si>
  <si>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</si>
  <si>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</si>
  <si>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</si>
  <si>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</si>
  <si>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</si>
  <si>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</si>
  <si>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</si>
  <si>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</si>
  <si>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</si>
  <si>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</si>
  <si>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</si>
  <si>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</si>
  <si>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</si>
  <si>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</si>
  <si>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</si>
  <si>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</si>
  <si>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</si>
  <si>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</si>
  <si>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</si>
  <si>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</si>
  <si>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</si>
  <si>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</si>
  <si>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</si>
  <si>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</si>
  <si>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</si>
  <si>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</si>
  <si>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</si>
  <si>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</si>
  <si>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</si>
  <si>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</si>
  <si>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</si>
  <si>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</si>
  <si>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</si>
  <si>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</si>
  <si>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</si>
  <si>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</si>
  <si>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</si>
  <si>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</si>
  <si>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</si>
  <si>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</si>
  <si>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</si>
  <si>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</si>
  <si>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</si>
  <si>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</si>
  <si>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</si>
  <si>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</si>
  <si>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</si>
  <si>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</si>
  <si>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</si>
  <si>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</si>
  <si>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</si>
  <si>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</si>
  <si>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</si>
  <si>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</si>
  <si>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</si>
  <si>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</si>
  <si>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</si>
  <si>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</si>
  <si>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</si>
  <si>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</si>
  <si>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</si>
  <si>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</si>
  <si>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</si>
  <si>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</si>
  <si>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</si>
  <si>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</si>
  <si>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</si>
  <si>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</si>
  <si>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</si>
  <si>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</si>
  <si>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</si>
  <si>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</si>
  <si>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</si>
  <si>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</si>
  <si>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</si>
  <si>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</si>
  <si>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</si>
  <si>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</si>
  <si>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</si>
  <si>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</si>
  <si>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</si>
  <si>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</si>
  <si>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</si>
  <si>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</si>
  <si>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</si>
  <si>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</si>
  <si>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</si>
  <si>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</si>
  <si>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</si>
  <si>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</si>
  <si>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</si>
  <si>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</si>
  <si>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</si>
  <si>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</si>
  <si>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</si>
  <si>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</si>
  <si>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</si>
  <si>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</si>
  <si>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</si>
  <si>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</si>
  <si>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</si>
  <si>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</si>
  <si>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</si>
  <si>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</si>
  <si>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</si>
  <si>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</si>
  <si>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</si>
  <si>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</si>
  <si>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</si>
  <si>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</si>
  <si>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</si>
  <si>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</si>
  <si>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</si>
  <si>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</si>
  <si>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</si>
  <si>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</si>
  <si>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</si>
  <si>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</si>
  <si>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</si>
  <si>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</si>
  <si>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</si>
  <si>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</si>
  <si>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</si>
  <si>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</si>
  <si>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</si>
  <si>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</si>
  <si>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</si>
  <si>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</si>
  <si>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</si>
  <si>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</si>
  <si>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</si>
  <si>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</si>
  <si>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</si>
  <si>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</si>
  <si>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</si>
  <si>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</si>
  <si>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</si>
  <si>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</si>
  <si>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</si>
  <si>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</si>
  <si>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</si>
  <si>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</si>
  <si>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</si>
  <si>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</si>
  <si>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</si>
  <si>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</si>
  <si>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</si>
  <si>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</si>
  <si>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</si>
  <si>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</si>
  <si>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</si>
  <si>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</si>
  <si>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</si>
  <si>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</si>
  <si>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</si>
  <si>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</si>
  <si>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</si>
  <si>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</si>
  <si>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</si>
  <si>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</si>
  <si>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</si>
  <si>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</si>
  <si>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</si>
  <si>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</si>
  <si>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</si>
  <si>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</si>
  <si>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</si>
  <si>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</si>
  <si>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</si>
  <si>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</si>
  <si>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</si>
  <si>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</si>
  <si>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</si>
  <si>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</si>
  <si>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</si>
  <si>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</si>
  <si>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</si>
  <si>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</si>
  <si>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</si>
  <si>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</si>
  <si>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</si>
  <si>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</si>
  <si>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</si>
  <si>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</si>
  <si>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</si>
  <si>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</si>
  <si>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</si>
  <si>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</si>
  <si>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</si>
  <si>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</si>
  <si>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</si>
  <si>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</si>
  <si>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</si>
  <si>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</si>
  <si>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</si>
  <si>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</si>
  <si>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</si>
  <si>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</si>
  <si>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</si>
  <si>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</si>
  <si>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</si>
  <si>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</si>
  <si>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</si>
  <si>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</si>
  <si>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</si>
  <si>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</si>
  <si>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</si>
  <si>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</si>
  <si>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</si>
  <si>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</si>
  <si>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</si>
  <si>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</si>
  <si>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</si>
  <si>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</si>
  <si>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</si>
  <si>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</si>
  <si>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</si>
  <si>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</si>
  <si>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</si>
  <si>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</si>
  <si>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</si>
  <si>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</si>
  <si>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</si>
  <si>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</si>
  <si>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</si>
  <si>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</si>
  <si>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</si>
  <si>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</si>
  <si>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</si>
  <si>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</si>
  <si>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</si>
  <si>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</si>
  <si>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</si>
  <si>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</si>
  <si>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</si>
  <si>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</si>
  <si>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</si>
  <si>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</si>
  <si>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</si>
  <si>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</si>
  <si>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</si>
  <si>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</si>
  <si>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</si>
  <si>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</si>
  <si>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</si>
  <si>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</si>
  <si>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</si>
  <si>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</si>
  <si>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</si>
  <si>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</si>
  <si>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</si>
  <si>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</si>
  <si>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</si>
  <si>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</si>
  <si>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</si>
  <si>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</si>
  <si>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</si>
  <si>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</si>
  <si>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</si>
  <si>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</si>
  <si>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</si>
  <si>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</si>
  <si>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</si>
  <si>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</si>
  <si>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</si>
  <si>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</si>
  <si>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</si>
  <si>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</si>
  <si>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</si>
  <si>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</si>
  <si>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</si>
  <si>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</si>
  <si>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</si>
  <si>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</si>
  <si>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</si>
  <si>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</si>
  <si>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</si>
  <si>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</si>
  <si>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</si>
  <si>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</si>
  <si>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</si>
  <si>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</si>
  <si>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</si>
  <si>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</si>
  <si>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</si>
  <si>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</si>
  <si>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</si>
  <si>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</si>
  <si>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</si>
  <si>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</si>
  <si>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</si>
  <si>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</si>
  <si>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</si>
  <si>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</si>
  <si>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</si>
  <si>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</si>
  <si>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</si>
  <si>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</si>
  <si>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</si>
  <si>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</si>
  <si>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</si>
  <si>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</si>
  <si>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</si>
  <si>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</si>
  <si>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</si>
  <si>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</si>
  <si>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</si>
  <si>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</si>
  <si>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</si>
  <si>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</si>
  <si>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</si>
  <si>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</si>
  <si>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</si>
  <si>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</si>
  <si>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</si>
  <si>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</si>
  <si>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</si>
  <si>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</si>
  <si>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</si>
  <si>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</si>
  <si>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</si>
  <si>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</si>
  <si>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</si>
  <si>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</si>
  <si>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</si>
  <si>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</si>
  <si>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</si>
  <si>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</si>
  <si>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</si>
  <si>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</si>
  <si>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</si>
  <si>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</si>
  <si>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</si>
  <si>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</si>
  <si>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</si>
  <si>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</si>
  <si>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</si>
  <si>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</si>
  <si>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</si>
  <si>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</si>
  <si>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</si>
  <si>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</si>
  <si>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</si>
  <si>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</si>
  <si>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</si>
  <si>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</si>
  <si>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</si>
  <si>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</si>
  <si>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</si>
  <si>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</si>
  <si>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</si>
  <si>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</si>
  <si>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</si>
  <si>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</si>
  <si>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</si>
  <si>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</si>
  <si>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</si>
  <si>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</si>
  <si>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</si>
  <si>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</si>
  <si>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</si>
  <si>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</si>
  <si>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</si>
  <si>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</si>
  <si>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</si>
  <si>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</si>
  <si>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</si>
  <si>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</si>
  <si>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</si>
  <si>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</si>
  <si>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</si>
  <si>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</si>
  <si>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</si>
  <si>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</si>
  <si>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</si>
  <si>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</si>
  <si>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</si>
  <si>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</si>
  <si>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</si>
  <si>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</si>
  <si>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</si>
  <si>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</si>
  <si>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</si>
  <si>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</si>
  <si>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</si>
  <si>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</si>
  <si>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</si>
  <si>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</si>
  <si>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</si>
  <si>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</si>
  <si>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</si>
  <si>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</si>
  <si>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</si>
  <si>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</si>
  <si>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</si>
  <si>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</si>
  <si>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</si>
  <si>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</si>
  <si>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</si>
  <si>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</si>
  <si>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</si>
  <si>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</si>
  <si>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</si>
  <si>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</si>
  <si>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</si>
  <si>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</si>
  <si>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</si>
  <si>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</si>
  <si>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</si>
  <si>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</si>
  <si>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</si>
  <si>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</si>
  <si>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</si>
  <si>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</si>
  <si>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</si>
  <si>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</si>
  <si>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</si>
  <si>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</si>
  <si>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</si>
  <si>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</si>
  <si>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</si>
  <si>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</si>
  <si>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</si>
  <si>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</si>
  <si>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</si>
  <si>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</si>
  <si>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</si>
  <si>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</si>
  <si>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</si>
  <si>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</si>
  <si>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</si>
  <si>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</si>
  <si>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</si>
  <si>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</si>
  <si>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</si>
  <si>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</si>
  <si>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</si>
  <si>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</si>
  <si>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</si>
  <si>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</si>
  <si>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</si>
  <si>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</si>
  <si>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</si>
  <si>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</si>
  <si>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</si>
  <si>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</si>
  <si>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</si>
  <si>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</si>
  <si>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</si>
  <si>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</si>
  <si>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</si>
  <si>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</si>
  <si>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</si>
  <si>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</si>
  <si>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</si>
  <si>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</si>
  <si>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</si>
  <si>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</si>
  <si>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</si>
  <si>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</si>
  <si>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</si>
  <si>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</si>
  <si>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</si>
  <si>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</si>
  <si>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</si>
  <si>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</si>
  <si>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</si>
  <si>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</si>
  <si>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</si>
  <si>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</si>
  <si>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</si>
  <si>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</si>
  <si>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</si>
  <si>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</si>
  <si>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</si>
  <si>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</si>
  <si>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</si>
  <si>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</si>
  <si>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</si>
  <si>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</si>
  <si>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</si>
  <si>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</si>
  <si>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</si>
  <si>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</si>
  <si>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</si>
  <si>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</si>
  <si>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</si>
  <si>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</si>
  <si>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</si>
  <si>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</si>
  <si>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</si>
  <si>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</si>
  <si>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</si>
  <si>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</si>
  <si>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</si>
  <si>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</si>
  <si>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</si>
  <si>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</si>
  <si>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</si>
  <si>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</si>
  <si>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</si>
  <si>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</si>
  <si>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</si>
  <si>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</si>
  <si>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</si>
  <si>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</si>
  <si>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</si>
  <si>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</si>
  <si>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</si>
  <si>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</si>
  <si>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</si>
  <si>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</si>
  <si>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</si>
  <si>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</si>
  <si>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</si>
  <si>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</si>
  <si>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</si>
  <si>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</si>
  <si>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</si>
  <si>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</si>
  <si>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</si>
  <si>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</si>
  <si>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</si>
  <si>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</si>
  <si>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</si>
  <si>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</si>
  <si>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</si>
  <si>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</si>
  <si>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</si>
  <si>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</si>
  <si>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</si>
  <si>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</si>
  <si>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</si>
  <si>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</si>
  <si>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</si>
  <si>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</si>
  <si>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</si>
  <si>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</si>
  <si>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</si>
  <si>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</si>
  <si>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</si>
  <si>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</si>
  <si>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</si>
  <si>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</si>
  <si>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</si>
  <si>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</si>
  <si>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</si>
  <si>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</si>
  <si>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</si>
  <si>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</si>
  <si>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</si>
  <si>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</si>
  <si>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</si>
  <si>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</si>
  <si>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</si>
  <si>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</si>
  <si>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</si>
  <si>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</si>
  <si>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</si>
  <si>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</si>
  <si>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</si>
  <si>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</si>
  <si>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</si>
  <si>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</si>
  <si>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</si>
  <si>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</si>
  <si>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</si>
  <si>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</si>
  <si>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</si>
  <si>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</si>
  <si>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</si>
  <si>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</si>
  <si>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</si>
  <si>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</si>
  <si>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</si>
  <si>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</si>
  <si>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</si>
  <si>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</si>
  <si>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</si>
  <si>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</si>
  <si>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</si>
  <si>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</si>
  <si>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</si>
  <si>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</si>
  <si>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</si>
  <si>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</si>
  <si>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</si>
  <si>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</si>
  <si>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</si>
  <si>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</si>
  <si>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</si>
  <si>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</si>
  <si>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</si>
  <si>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</si>
  <si>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</si>
  <si>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</si>
  <si>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</si>
  <si>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</si>
  <si>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</si>
  <si>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</si>
  <si>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</si>
  <si>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</si>
  <si>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</si>
  <si>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</si>
  <si>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</si>
  <si>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</si>
  <si>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</si>
  <si>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</si>
  <si>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</si>
  <si>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</si>
  <si>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</si>
  <si>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</si>
  <si>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</si>
  <si>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</si>
  <si>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</si>
  <si>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</si>
  <si>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</si>
  <si>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</si>
  <si>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</si>
  <si>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</si>
  <si>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</si>
  <si>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</si>
  <si>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</si>
  <si>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</si>
  <si>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</si>
  <si>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</si>
  <si>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</si>
  <si>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</si>
  <si>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</si>
  <si>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</si>
  <si>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</si>
  <si>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</si>
  <si>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</si>
  <si>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</si>
  <si>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</si>
  <si>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</si>
  <si>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</si>
  <si>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</si>
  <si>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</si>
  <si>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</si>
  <si>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</si>
  <si>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</si>
  <si>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</si>
  <si>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</si>
  <si>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</si>
  <si>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</si>
  <si>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</si>
  <si>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</si>
  <si>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</si>
  <si>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</si>
  <si>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</si>
  <si>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</si>
  <si>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</si>
  <si>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</si>
  <si>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</si>
  <si>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</si>
  <si>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</si>
  <si>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</si>
  <si>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</si>
  <si>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</si>
  <si>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</si>
  <si>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</si>
  <si>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</si>
  <si>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</si>
  <si>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</si>
  <si>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</si>
  <si>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</si>
  <si>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</si>
  <si>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</si>
  <si>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</si>
  <si>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</si>
  <si>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</si>
  <si>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</si>
  <si>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</si>
  <si>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</si>
  <si>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</si>
  <si>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</si>
  <si>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</si>
  <si>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</si>
  <si>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</si>
  <si>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</si>
  <si>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</si>
  <si>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</si>
  <si>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</si>
  <si>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</si>
  <si>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</si>
  <si>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</si>
  <si>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</si>
  <si>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</si>
  <si>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</si>
  <si>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</si>
  <si>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</si>
  <si>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</si>
  <si>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</si>
  <si>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</si>
  <si>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</si>
  <si>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</si>
  <si>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</si>
  <si>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</si>
  <si>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</si>
  <si>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</si>
  <si>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</si>
  <si>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</si>
  <si>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</si>
  <si>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</si>
  <si>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</si>
  <si>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</si>
  <si>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</si>
  <si>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</si>
  <si>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</si>
  <si>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</si>
  <si>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</si>
  <si>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</si>
  <si>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</si>
  <si>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</si>
  <si>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</si>
  <si>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</si>
  <si>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</si>
  <si>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</si>
  <si>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</si>
  <si>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</si>
  <si>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</si>
  <si>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</si>
  <si>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</si>
  <si>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</si>
  <si>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</si>
  <si>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</si>
  <si>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</si>
  <si>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</si>
  <si>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</si>
  <si>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</si>
  <si>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</si>
  <si>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</si>
  <si>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</si>
  <si>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</si>
  <si>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</si>
  <si>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</si>
  <si>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</si>
  <si>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</si>
  <si>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</si>
  <si>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</si>
  <si>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</si>
  <si>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</si>
  <si>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</si>
  <si>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</si>
  <si>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</si>
  <si>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</si>
  <si>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</si>
  <si>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</si>
  <si>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</si>
  <si>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</si>
  <si>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</si>
  <si>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</si>
  <si>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</si>
  <si>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</si>
  <si>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</si>
  <si>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</si>
  <si>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</si>
  <si>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</si>
  <si>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</si>
  <si>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</si>
  <si>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</si>
  <si>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</si>
  <si>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</si>
  <si>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</si>
  <si>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</si>
  <si>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</si>
  <si>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</si>
  <si>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</si>
  <si>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</si>
  <si>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</si>
  <si>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</si>
  <si>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</si>
  <si>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</si>
  <si>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</si>
  <si>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</si>
  <si>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</si>
  <si>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</si>
  <si>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</si>
  <si>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</si>
  <si>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</si>
  <si>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</si>
  <si>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</si>
  <si>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</si>
  <si>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</si>
  <si>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</si>
  <si>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</si>
  <si>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</si>
  <si>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</si>
  <si>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</si>
  <si>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</si>
  <si>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</si>
  <si>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</si>
  <si>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</si>
  <si>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</si>
  <si>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</si>
  <si>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</si>
  <si>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</si>
  <si>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</si>
  <si>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</si>
  <si>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</si>
  <si>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</si>
  <si>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</si>
  <si>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</si>
  <si>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</si>
  <si>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</si>
  <si>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</si>
  <si>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</si>
  <si>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</si>
  <si>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</si>
  <si>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</si>
  <si>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</si>
  <si>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</si>
  <si>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</si>
  <si>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</si>
  <si>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</si>
  <si>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</si>
  <si>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</si>
  <si>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</si>
  <si>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</si>
  <si>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</si>
  <si>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</si>
  <si>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</si>
  <si>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</si>
  <si>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</si>
  <si>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</si>
  <si>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</si>
  <si>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</si>
  <si>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</si>
  <si>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</si>
  <si>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</si>
  <si>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</si>
  <si>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</si>
  <si>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</si>
  <si>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</si>
  <si>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</si>
  <si>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</si>
  <si>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</si>
  <si>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</si>
  <si>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</si>
  <si>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</si>
  <si>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</si>
  <si>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</si>
  <si>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</si>
  <si>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</si>
  <si>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</si>
  <si>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</si>
  <si>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</si>
  <si>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</si>
  <si>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</si>
  <si>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</si>
  <si>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</si>
  <si>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</si>
  <si>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</si>
  <si>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</si>
  <si>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</si>
  <si>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</si>
  <si>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</si>
  <si>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</si>
  <si>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</si>
  <si>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</si>
  <si>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</si>
  <si>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</si>
  <si>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</si>
  <si>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</si>
  <si>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</si>
  <si>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</si>
  <si>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</si>
  <si>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</si>
  <si>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</si>
  <si>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</si>
  <si>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</si>
  <si>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</si>
  <si>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</si>
  <si>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</si>
  <si>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</si>
  <si>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</si>
  <si>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</si>
  <si>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</si>
  <si>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</si>
  <si>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</si>
  <si>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</si>
  <si>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</si>
  <si>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</si>
  <si>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</si>
  <si>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</si>
  <si>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</si>
  <si>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</si>
  <si>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</si>
  <si>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</si>
  <si>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</si>
  <si>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</si>
  <si>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</si>
  <si>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</si>
  <si>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</si>
  <si>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</si>
  <si>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</si>
  <si>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</si>
  <si>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</si>
  <si>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</si>
  <si>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</si>
  <si>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</si>
  <si>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</si>
  <si>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</si>
  <si>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</si>
  <si>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</si>
  <si>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</si>
  <si>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</si>
  <si>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</si>
  <si>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</si>
  <si>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</si>
  <si>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</si>
  <si>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</si>
  <si>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</si>
  <si>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</si>
  <si>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</si>
  <si>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</si>
  <si>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</si>
  <si>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</si>
  <si>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</si>
  <si>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</si>
  <si>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</si>
  <si>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</si>
  <si>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</si>
  <si>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</si>
  <si>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</si>
  <si>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</si>
  <si>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</si>
  <si>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</si>
  <si>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</si>
  <si>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</si>
  <si>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</si>
  <si>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</si>
  <si>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</si>
  <si>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</si>
  <si>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</si>
  <si>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</si>
  <si>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</si>
  <si>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</si>
  <si>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</si>
  <si>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</si>
  <si>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</si>
  <si>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</si>
  <si>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</si>
  <si>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</si>
  <si>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</si>
  <si>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</si>
  <si>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</si>
  <si>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</si>
  <si>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</si>
  <si>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</si>
  <si>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</si>
  <si>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</si>
  <si>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</si>
  <si>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</si>
  <si>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</si>
  <si>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</si>
  <si>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</si>
  <si>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</si>
  <si>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</si>
  <si>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</si>
  <si>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</si>
  <si>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</si>
  <si>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</si>
  <si>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</si>
  <si>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</si>
  <si>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</si>
  <si>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</si>
  <si>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</si>
  <si>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</si>
  <si>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</si>
  <si>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</si>
  <si>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</si>
  <si>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</si>
  <si>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</si>
  <si>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</si>
  <si>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</si>
  <si>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</si>
  <si>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</si>
  <si>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</si>
  <si>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</si>
  <si>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</si>
  <si>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</si>
  <si>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</si>
  <si>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</si>
  <si>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</si>
  <si>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</si>
  <si>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</si>
  <si>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</si>
  <si>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</si>
  <si>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</si>
  <si>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</si>
  <si>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</si>
  <si>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</si>
  <si>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</si>
  <si>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</si>
  <si>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</si>
  <si>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</si>
  <si>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</si>
  <si>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</si>
  <si>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</si>
  <si>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</si>
  <si>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</si>
  <si>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</si>
  <si>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</si>
  <si>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</si>
  <si>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</si>
  <si>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</si>
  <si>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</si>
  <si>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</si>
  <si>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</si>
  <si>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</si>
  <si>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</si>
  <si>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</si>
  <si>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</si>
  <si>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</si>
  <si>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</si>
  <si>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</si>
  <si>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</si>
  <si>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</si>
  <si>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</si>
  <si>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</si>
  <si>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</si>
  <si>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</si>
  <si>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</si>
  <si>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</si>
  <si>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</si>
  <si>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</si>
  <si>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</si>
  <si>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</si>
  <si>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</si>
  <si>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</si>
  <si>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</si>
  <si>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</si>
  <si>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</si>
  <si>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</si>
  <si>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</si>
  <si>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</si>
  <si>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</si>
  <si>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</si>
  <si>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</si>
  <si>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</si>
  <si>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</si>
  <si>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</si>
  <si>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</si>
  <si>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</si>
  <si>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</si>
  <si>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</si>
  <si>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</si>
  <si>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</si>
  <si>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</si>
  <si>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</si>
  <si>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</si>
  <si>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</si>
  <si>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</si>
  <si>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</si>
  <si>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</si>
  <si>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</si>
  <si>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</si>
  <si>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</si>
  <si>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</si>
  <si>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</si>
  <si>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</si>
  <si>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</si>
  <si>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</si>
  <si>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</si>
  <si>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</si>
  <si>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</si>
  <si>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</si>
  <si>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</si>
  <si>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</si>
  <si>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</si>
  <si>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</si>
  <si>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</si>
  <si>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</si>
  <si>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</si>
  <si>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</si>
  <si>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</si>
  <si>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</si>
  <si>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</si>
  <si>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</si>
  <si>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</si>
  <si>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</si>
  <si>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</si>
  <si>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</si>
  <si>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</si>
  <si>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</si>
  <si>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</si>
  <si>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</si>
  <si>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</si>
  <si>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</si>
  <si>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</si>
  <si>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</si>
  <si>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</si>
  <si>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</si>
  <si>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</si>
  <si>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</si>
  <si>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</si>
  <si>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</si>
  <si>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</si>
  <si>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</si>
  <si>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</si>
  <si>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</si>
  <si>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</si>
  <si>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</si>
  <si>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</si>
  <si>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</si>
  <si>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</si>
  <si>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</si>
  <si>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</si>
  <si>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</si>
  <si>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</si>
  <si>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</si>
  <si>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</si>
  <si>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</si>
  <si>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</si>
  <si>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</si>
  <si>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</si>
  <si>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</si>
  <si>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</si>
  <si>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</si>
  <si>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</si>
  <si>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</si>
  <si>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</si>
  <si>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</si>
  <si>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</si>
  <si>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</si>
  <si>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</si>
  <si>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</si>
  <si>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</si>
  <si>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</si>
  <si>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</si>
  <si>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</si>
  <si>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</si>
  <si>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</si>
  <si>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</si>
  <si>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</si>
  <si>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</si>
  <si>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</si>
  <si>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</si>
  <si>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</si>
  <si>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</si>
  <si>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</si>
  <si>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</si>
  <si>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</si>
  <si>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</si>
  <si>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</si>
  <si>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</si>
  <si>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</si>
  <si>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</si>
  <si>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</si>
  <si>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</si>
  <si>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</si>
  <si>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</si>
  <si>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</si>
  <si>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</si>
  <si>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</si>
  <si>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</si>
  <si>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</si>
  <si>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</si>
  <si>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</si>
  <si>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</si>
  <si>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</si>
  <si>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</si>
  <si>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</si>
  <si>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</si>
  <si>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</si>
  <si>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</si>
  <si>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</si>
  <si>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</si>
  <si>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</si>
  <si>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</si>
  <si>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</si>
  <si>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</si>
  <si>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</si>
  <si>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</si>
  <si>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</si>
  <si>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</si>
  <si>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</si>
  <si>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</si>
  <si>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</si>
  <si>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</si>
  <si>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</si>
  <si>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</si>
  <si>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</si>
  <si>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</si>
  <si>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</si>
  <si>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</si>
  <si>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</si>
  <si>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</si>
  <si>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</si>
  <si>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</si>
  <si>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</si>
  <si>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</si>
  <si>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</si>
  <si>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</si>
  <si>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</si>
  <si>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</si>
  <si>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</si>
  <si>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</si>
  <si>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</si>
  <si>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</si>
  <si>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</si>
  <si>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</si>
  <si>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</si>
  <si>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</si>
  <si>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</si>
  <si>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</si>
  <si>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</si>
  <si>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</si>
  <si>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</si>
  <si>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</si>
  <si>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</si>
  <si>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</si>
  <si>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</si>
  <si>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</si>
  <si>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</si>
  <si>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</si>
  <si>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</si>
  <si>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</si>
  <si>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</si>
  <si>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</si>
  <si>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</si>
  <si>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</si>
  <si>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</si>
  <si>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</si>
  <si>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</si>
  <si>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</si>
  <si>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</si>
  <si>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</si>
  <si>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</si>
  <si>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</si>
  <si>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</si>
  <si>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</si>
  <si>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</si>
  <si>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</si>
  <si>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</si>
  <si>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</si>
  <si>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</si>
  <si>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</si>
  <si>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</si>
  <si>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</si>
  <si>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</si>
  <si>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</si>
  <si>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</si>
  <si>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</si>
  <si>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</si>
  <si>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</si>
  <si>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</si>
  <si>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</si>
  <si>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</si>
  <si>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</si>
  <si>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</si>
  <si>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</si>
  <si>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</si>
  <si>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</si>
  <si>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</si>
  <si>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</si>
  <si>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</si>
  <si>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</si>
  <si>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</si>
  <si>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</si>
  <si>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</si>
  <si>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</si>
  <si>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</si>
  <si>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</si>
  <si>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</si>
  <si>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</si>
  <si>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</si>
  <si>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</si>
  <si>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</si>
  <si>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</si>
  <si>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</si>
  <si>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</si>
  <si>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</si>
  <si>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</si>
  <si>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</si>
  <si>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</si>
  <si>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</si>
  <si>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</si>
  <si>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</si>
  <si>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</si>
  <si>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</si>
  <si>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</si>
  <si>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</si>
  <si>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</si>
  <si>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</si>
  <si>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</si>
  <si>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</si>
  <si>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</si>
  <si>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</si>
  <si>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</si>
  <si>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</si>
  <si>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</si>
  <si>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</si>
  <si>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</si>
  <si>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</si>
  <si>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</si>
  <si>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</si>
  <si>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</si>
  <si>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</si>
  <si>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</si>
  <si>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</si>
  <si>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</si>
  <si>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</si>
  <si>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</si>
  <si>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</si>
  <si>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</si>
  <si>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</si>
  <si>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</si>
  <si>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</si>
  <si>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</si>
  <si>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</si>
  <si>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</si>
  <si>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</si>
  <si>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</si>
  <si>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</si>
  <si>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</si>
  <si>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</si>
  <si>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</si>
  <si>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</si>
  <si>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</si>
  <si>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</si>
  <si>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</si>
  <si>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</si>
  <si>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</si>
  <si>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</si>
  <si>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</si>
  <si>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</si>
  <si>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</si>
  <si>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</si>
  <si>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</si>
  <si>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</si>
  <si>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</si>
  <si>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</si>
  <si>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</si>
  <si>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</si>
  <si>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</si>
  <si>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</si>
  <si>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</si>
  <si>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</si>
  <si>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</si>
  <si>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</si>
  <si>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</si>
  <si>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</si>
  <si>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</si>
  <si>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</si>
  <si>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</si>
  <si>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</si>
  <si>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</si>
  <si>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</si>
  <si>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</si>
  <si>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</si>
  <si>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</si>
  <si>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</si>
  <si>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</si>
  <si>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</si>
  <si>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</si>
  <si>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</si>
  <si>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</si>
  <si>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</si>
  <si>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</si>
  <si>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</si>
  <si>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</si>
  <si>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</si>
  <si>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</si>
  <si>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</si>
  <si>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</si>
  <si>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</si>
  <si>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</si>
  <si>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</si>
  <si>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</si>
  <si>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</si>
  <si>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</si>
  <si>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</si>
  <si>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</si>
  <si>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</si>
  <si>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</si>
  <si>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</si>
  <si>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</si>
  <si>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</si>
  <si>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</si>
  <si>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</si>
  <si>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</si>
  <si>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</si>
  <si>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</si>
  <si>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</si>
  <si>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</si>
  <si>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</si>
  <si>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</si>
  <si>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</si>
  <si>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</si>
  <si>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</si>
  <si>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</si>
  <si>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</si>
  <si>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</si>
  <si>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</si>
  <si>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</si>
  <si>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</si>
  <si>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</si>
  <si>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</si>
  <si>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</si>
  <si>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</si>
  <si>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</si>
  <si>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</si>
  <si>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</si>
  <si>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</si>
  <si>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</si>
  <si>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</si>
  <si>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</si>
  <si>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</si>
  <si>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</si>
  <si>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</si>
  <si>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</si>
  <si>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</si>
  <si>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</si>
  <si>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</si>
  <si>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</si>
  <si>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</si>
  <si>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</si>
  <si>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</si>
  <si>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</si>
  <si>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</si>
  <si>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</si>
  <si>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</si>
  <si>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</si>
  <si>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</si>
  <si>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</si>
  <si>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</si>
  <si>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</si>
  <si>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</si>
  <si>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</si>
  <si>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</si>
  <si>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</si>
  <si>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</si>
  <si>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</si>
  <si>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</si>
  <si>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</si>
  <si>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</si>
  <si>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</si>
  <si>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</si>
  <si>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</si>
  <si>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</si>
  <si>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</si>
  <si>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</si>
  <si>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</si>
  <si>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</si>
  <si>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</si>
  <si>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</si>
  <si>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</si>
  <si>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</si>
  <si>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</si>
  <si>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</si>
  <si>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</si>
  <si>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</si>
  <si>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</si>
  <si>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</si>
  <si>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</si>
  <si>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</si>
  <si>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</si>
  <si>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</si>
  <si>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</si>
  <si>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</si>
  <si>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</si>
  <si>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</si>
  <si>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</si>
  <si>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</si>
  <si>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</si>
  <si>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</si>
  <si>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</si>
  <si>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</si>
  <si>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</si>
  <si>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</si>
  <si>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</si>
  <si>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</si>
  <si>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</si>
  <si>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</si>
  <si>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</si>
  <si>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</si>
  <si>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</si>
  <si>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</si>
  <si>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</si>
  <si>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</si>
  <si>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</si>
  <si>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</si>
  <si>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</si>
  <si>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</si>
  <si>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</si>
  <si>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</si>
  <si>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</si>
  <si>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</si>
  <si>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</si>
  <si>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</si>
  <si>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</si>
  <si>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</si>
  <si>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</si>
  <si>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</si>
  <si>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</si>
  <si>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</si>
  <si>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</si>
  <si>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</si>
  <si>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</si>
  <si>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</si>
  <si>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</si>
  <si>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</si>
  <si>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</si>
  <si>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</si>
  <si>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</si>
  <si>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</si>
  <si>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</si>
  <si>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</si>
  <si>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</si>
  <si>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</si>
  <si>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</si>
  <si>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</si>
  <si>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</si>
  <si>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</si>
  <si>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</si>
  <si>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</si>
  <si>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</si>
  <si>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</si>
  <si>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</si>
  <si>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</si>
  <si>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</si>
  <si>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</si>
  <si>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</si>
  <si>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</si>
  <si>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</si>
  <si>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</si>
  <si>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</si>
  <si>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</si>
  <si>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</si>
  <si>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</si>
  <si>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</si>
  <si>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</si>
  <si>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</si>
  <si>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</si>
  <si>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</si>
  <si>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</si>
  <si>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</si>
  <si>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</si>
  <si>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</si>
  <si>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</si>
  <si>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</si>
  <si>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</si>
  <si>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</si>
  <si>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</si>
  <si>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</si>
  <si>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</si>
  <si>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</si>
  <si>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</si>
  <si>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</si>
  <si>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</si>
  <si>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</si>
  <si>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</si>
  <si>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</si>
  <si>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</si>
  <si>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</si>
  <si>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</si>
  <si>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</si>
  <si>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</si>
  <si>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</si>
  <si>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</si>
  <si>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</si>
  <si>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</si>
  <si>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</si>
  <si>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</si>
  <si>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</si>
  <si>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</si>
  <si>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</si>
  <si>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</si>
  <si>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</si>
  <si>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</si>
  <si>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</si>
  <si>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</si>
  <si>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</si>
  <si>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</si>
  <si>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</si>
  <si>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</si>
  <si>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</si>
  <si>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</si>
  <si>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</si>
  <si>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</si>
  <si>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</si>
  <si>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</si>
  <si>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</si>
  <si>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</si>
  <si>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</si>
  <si>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</si>
  <si>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</si>
  <si>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</si>
  <si>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</si>
  <si>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</si>
  <si>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</si>
  <si>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</si>
  <si>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</si>
  <si>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</si>
  <si>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</si>
  <si>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</si>
  <si>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</si>
  <si>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</si>
  <si>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</si>
  <si>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</si>
  <si>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</si>
  <si>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</si>
  <si>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</si>
  <si>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</si>
  <si>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</si>
  <si>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</si>
  <si>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</si>
  <si>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</si>
  <si>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</si>
  <si>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</si>
  <si>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</si>
  <si>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</si>
  <si>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</si>
  <si>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</si>
  <si>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</si>
  <si>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</si>
  <si>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</si>
  <si>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</si>
  <si>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</si>
  <si>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</si>
  <si>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</si>
  <si>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</si>
  <si>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</si>
  <si>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</si>
  <si>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</si>
  <si>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</si>
  <si>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</si>
  <si>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</si>
  <si>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</si>
  <si>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</si>
  <si>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</si>
  <si>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</si>
  <si>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</si>
  <si>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</si>
  <si>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</si>
  <si>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</si>
  <si>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</si>
  <si>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</si>
  <si>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</si>
  <si>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</si>
  <si>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</si>
  <si>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</si>
  <si>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</si>
  <si>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</si>
  <si>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</si>
  <si>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</si>
  <si>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</si>
  <si>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</si>
  <si>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</si>
  <si>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</si>
  <si>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</si>
  <si>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</si>
  <si>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</si>
  <si>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</si>
  <si>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</si>
  <si>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</si>
  <si>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</si>
  <si>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</si>
  <si>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</si>
  <si>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</si>
  <si>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</si>
  <si>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</si>
  <si>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</si>
  <si>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</si>
  <si>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</si>
  <si>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</si>
  <si>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</si>
  <si>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</si>
  <si>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</si>
  <si>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</si>
  <si>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</si>
  <si>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</si>
  <si>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</si>
  <si>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</si>
  <si>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</si>
  <si>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</si>
  <si>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</si>
  <si>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</si>
  <si>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</si>
  <si>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</si>
  <si>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</si>
  <si>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</si>
  <si>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</si>
  <si>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</si>
  <si>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</si>
  <si>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</si>
  <si>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</si>
  <si>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</si>
  <si>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</si>
  <si>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</si>
  <si>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</si>
  <si>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</si>
  <si>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</si>
  <si>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</si>
  <si>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</si>
  <si>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</si>
  <si>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</si>
  <si>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</si>
  <si>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</si>
  <si>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</si>
  <si>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</si>
  <si>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</si>
  <si>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</si>
  <si>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</si>
  <si>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</si>
  <si>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</si>
  <si>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</si>
  <si>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</si>
  <si>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</si>
  <si>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</si>
  <si>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</si>
  <si>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</si>
  <si>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</si>
  <si>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</si>
  <si>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</si>
  <si>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</si>
  <si>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</si>
  <si>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</si>
  <si>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</si>
  <si>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</si>
  <si>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</si>
  <si>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</si>
  <si>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</si>
  <si>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</si>
  <si>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</si>
  <si>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</si>
  <si>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</si>
  <si>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</si>
  <si>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</si>
  <si>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</si>
  <si>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</si>
  <si>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</si>
  <si>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</si>
  <si>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</si>
  <si>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</si>
  <si>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</si>
  <si>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</si>
  <si>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</si>
  <si>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</si>
  <si>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</si>
  <si>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</si>
  <si>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</si>
  <si>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</si>
  <si>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</si>
  <si>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</si>
  <si>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</si>
  <si>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</si>
  <si>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</si>
  <si>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</si>
  <si>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</si>
  <si>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</si>
  <si>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</si>
  <si>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</si>
  <si>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</si>
  <si>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</si>
  <si>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</si>
  <si>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</si>
  <si>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</si>
  <si>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</si>
  <si>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</si>
  <si>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</si>
  <si>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</si>
  <si>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</si>
  <si>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</si>
  <si>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</si>
  <si>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</si>
  <si>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</si>
  <si>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</si>
  <si>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</si>
  <si>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</si>
  <si>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</si>
  <si>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</si>
  <si>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</si>
  <si>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</si>
  <si>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</si>
  <si>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</si>
  <si>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</si>
  <si>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</si>
  <si>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</si>
  <si>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</si>
  <si>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</si>
  <si>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</si>
  <si>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</si>
  <si>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</si>
  <si>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</si>
  <si>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</si>
  <si>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</si>
  <si>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</si>
  <si>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</si>
  <si>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</si>
  <si>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</si>
  <si>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</si>
  <si>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</si>
  <si>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</si>
  <si>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</si>
  <si>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</si>
  <si>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</si>
  <si>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</si>
  <si>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</si>
  <si>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</si>
  <si>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</si>
  <si>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</si>
  <si>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</si>
  <si>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</si>
  <si>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</si>
  <si>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</si>
  <si>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</si>
  <si>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</si>
  <si>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</si>
  <si>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</si>
  <si>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</si>
  <si>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</si>
  <si>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</si>
  <si>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</si>
  <si>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</si>
  <si>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</si>
  <si>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</si>
  <si>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</si>
  <si>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</si>
  <si>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</si>
  <si>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</si>
  <si>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</si>
  <si>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</si>
  <si>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</si>
  <si>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</si>
  <si>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</si>
  <si>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</si>
  <si>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</si>
  <si>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</si>
  <si>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</si>
  <si>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</si>
  <si>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</si>
  <si>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</si>
  <si>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</si>
  <si>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</si>
  <si>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</si>
  <si>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</si>
  <si>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</si>
  <si>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</si>
  <si>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</si>
  <si>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</si>
  <si>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</si>
  <si>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</si>
  <si>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</si>
  <si>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</si>
  <si>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</si>
  <si>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</si>
  <si>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</si>
  <si>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</si>
  <si>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</si>
  <si>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</si>
  <si>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</si>
  <si>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</si>
  <si>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</si>
  <si>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</si>
  <si>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</si>
  <si>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</si>
  <si>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</si>
  <si>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</si>
  <si>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</si>
  <si>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</si>
  <si>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</si>
  <si>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</si>
  <si>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</si>
  <si>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</si>
  <si>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</si>
  <si>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</si>
  <si>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</si>
  <si>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</si>
  <si>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</si>
  <si>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</si>
  <si>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</si>
  <si>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</si>
  <si>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</si>
  <si>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</si>
  <si>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</si>
  <si>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</si>
  <si>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</si>
  <si>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</si>
  <si>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</si>
  <si>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</si>
  <si>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</si>
  <si>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</si>
  <si>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</si>
  <si>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</si>
  <si>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</si>
  <si>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</si>
  <si>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</si>
  <si>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</si>
  <si>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</si>
  <si>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</si>
  <si>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</si>
  <si>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</si>
  <si>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</si>
  <si>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</si>
  <si>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</si>
  <si>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</si>
  <si>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</si>
  <si>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</si>
  <si>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</si>
  <si>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</si>
  <si>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</si>
  <si>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</si>
  <si>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</si>
  <si>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</si>
  <si>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</si>
  <si>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</si>
  <si>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</si>
  <si>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</si>
  <si>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</si>
  <si>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</si>
  <si>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</si>
  <si>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</si>
  <si>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</si>
  <si>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</si>
  <si>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</si>
  <si>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</si>
  <si>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</si>
  <si>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</si>
  <si>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</si>
  <si>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</si>
  <si>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</si>
  <si>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</si>
  <si>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</si>
  <si>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</si>
  <si>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</si>
  <si>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</si>
  <si>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</si>
  <si>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</si>
  <si>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</si>
  <si>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</si>
  <si>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</si>
  <si>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</si>
  <si>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</si>
  <si>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</si>
  <si>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</si>
  <si>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</si>
  <si>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</si>
  <si>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</si>
  <si>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</si>
  <si>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</si>
  <si>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</si>
  <si>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</si>
  <si>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</si>
  <si>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</si>
  <si>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</si>
  <si>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</si>
  <si>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</si>
  <si>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</si>
  <si>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</si>
  <si>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</si>
  <si>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</si>
  <si>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</si>
  <si>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</si>
  <si>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</si>
  <si>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</si>
  <si>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</si>
  <si>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</si>
  <si>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</si>
  <si>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</si>
  <si>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</si>
  <si>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</si>
  <si>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</si>
  <si>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</si>
  <si>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</si>
  <si>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</si>
  <si>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</si>
  <si>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</si>
  <si>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</si>
  <si>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</si>
  <si>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</si>
  <si>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</si>
  <si>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</si>
  <si>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</si>
  <si>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</si>
  <si>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</si>
  <si>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</si>
  <si>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</si>
  <si>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</si>
  <si>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</si>
  <si>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</si>
  <si>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</si>
  <si>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</si>
  <si>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</si>
  <si>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</si>
  <si>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</si>
  <si>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</si>
  <si>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</si>
  <si>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</si>
  <si>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</si>
  <si>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</si>
  <si>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</si>
  <si>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</si>
  <si>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</si>
  <si>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</si>
  <si>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</si>
  <si>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</si>
  <si>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</si>
  <si>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</si>
  <si>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</si>
  <si>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</si>
  <si>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</si>
  <si>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</si>
  <si>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</si>
  <si>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</si>
  <si>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</si>
  <si>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</si>
  <si>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</si>
  <si>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</si>
  <si>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</si>
  <si>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</si>
  <si>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</si>
  <si>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</si>
  <si>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</si>
  <si>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</si>
  <si>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</si>
  <si>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</si>
  <si>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</si>
  <si>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</si>
  <si>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</si>
  <si>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</si>
  <si>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</si>
  <si>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</si>
  <si>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</si>
  <si>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</si>
  <si>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</si>
  <si>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</si>
  <si>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</si>
  <si>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</si>
  <si>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</si>
  <si>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</si>
  <si>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</si>
  <si>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</si>
  <si>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</si>
  <si>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</si>
  <si>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</si>
  <si>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</si>
  <si>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</si>
  <si>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</si>
  <si>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</si>
  <si>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</si>
  <si>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</si>
  <si>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</si>
  <si>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</si>
  <si>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</si>
  <si>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</si>
  <si>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</si>
  <si>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</si>
  <si>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</si>
  <si>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</si>
  <si>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</si>
  <si>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</si>
  <si>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</si>
  <si>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</si>
  <si>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</si>
  <si>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</si>
  <si>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</si>
  <si>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</si>
  <si>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</si>
  <si>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</si>
  <si>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</si>
  <si>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</si>
  <si>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</si>
  <si>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</si>
  <si>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</si>
  <si>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</si>
  <si>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</si>
  <si>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</si>
  <si>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</si>
  <si>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</si>
  <si>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</si>
  <si>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</si>
  <si>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</si>
  <si>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</si>
  <si>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</si>
  <si>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</si>
  <si>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</si>
  <si>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</si>
  <si>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</si>
  <si>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</si>
  <si>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</si>
  <si>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</si>
  <si>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</si>
  <si>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</si>
  <si>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</si>
  <si>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</si>
  <si>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</si>
  <si>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</si>
  <si>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</si>
  <si>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</si>
  <si>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</si>
  <si>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</si>
  <si>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</si>
  <si>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</si>
  <si>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</si>
  <si>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</si>
  <si>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</si>
  <si>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</si>
  <si>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</si>
  <si>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</si>
  <si>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</si>
  <si>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</si>
  <si>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</si>
  <si>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</si>
  <si>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</si>
  <si>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</si>
  <si>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</si>
  <si>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</si>
  <si>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</si>
  <si>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</si>
  <si>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</si>
  <si>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</si>
  <si>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</si>
  <si>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</si>
  <si>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</si>
  <si>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</si>
  <si>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</si>
  <si>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</si>
  <si>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</si>
  <si>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</si>
  <si>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</si>
  <si>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</si>
  <si>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</si>
  <si>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</si>
  <si>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</si>
  <si>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</si>
  <si>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</si>
  <si>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</si>
  <si>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</si>
  <si>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</si>
  <si>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</si>
  <si>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</si>
  <si>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</si>
  <si>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</si>
  <si>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</si>
  <si>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</si>
  <si>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</si>
  <si>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</si>
  <si>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</si>
  <si>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</si>
  <si>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</si>
  <si>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</si>
  <si>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</si>
  <si>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</si>
  <si>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</si>
  <si>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</si>
  <si>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</si>
  <si>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</si>
  <si>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</si>
  <si>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</si>
  <si>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</si>
  <si>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</si>
  <si>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</si>
  <si>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</si>
  <si>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</si>
  <si>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</si>
  <si>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</si>
  <si>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</si>
  <si>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</si>
  <si>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</si>
  <si>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</si>
  <si>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</si>
  <si>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</si>
  <si>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</si>
  <si>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</si>
  <si>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</si>
  <si>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</si>
  <si>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</si>
  <si>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</si>
  <si>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</si>
  <si>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</si>
  <si>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</si>
  <si>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</si>
  <si>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</si>
  <si>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</si>
  <si>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</si>
  <si>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</si>
  <si>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</si>
  <si>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</si>
  <si>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</si>
  <si>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</si>
  <si>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</si>
  <si>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</si>
  <si>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</si>
  <si>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</si>
  <si>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</si>
  <si>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</si>
  <si>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</si>
  <si>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</si>
  <si>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</si>
  <si>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</si>
  <si>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</si>
  <si>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</si>
  <si>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</si>
  <si>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</si>
  <si>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</si>
  <si>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</si>
  <si>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</si>
  <si>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</si>
  <si>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</si>
  <si>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</si>
  <si>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</si>
  <si>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</si>
  <si>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</si>
  <si>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</si>
  <si>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</si>
  <si>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</si>
  <si>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</si>
  <si>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</si>
  <si>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</si>
  <si>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</si>
  <si>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</si>
  <si>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</si>
  <si>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</si>
  <si>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</si>
  <si>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</si>
  <si>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</si>
  <si>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</si>
  <si>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</si>
  <si>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</si>
  <si>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</si>
  <si>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</si>
  <si>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</si>
  <si>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</si>
  <si>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</si>
  <si>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</si>
  <si>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</si>
  <si>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</si>
  <si>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</si>
  <si>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</si>
  <si>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</si>
  <si>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</si>
  <si>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</si>
  <si>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</si>
  <si>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</si>
  <si>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</si>
  <si>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</si>
  <si>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</si>
  <si>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</si>
  <si>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</si>
  <si>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</si>
  <si>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</si>
  <si>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</si>
  <si>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</si>
  <si>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</si>
  <si>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</si>
  <si>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</si>
  <si>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</si>
  <si>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</si>
  <si>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</si>
  <si>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</si>
  <si>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</si>
  <si>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</si>
  <si>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</si>
  <si>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</si>
  <si>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</si>
  <si>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</si>
  <si>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</si>
  <si>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</si>
  <si>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</si>
  <si>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</si>
  <si>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</si>
  <si>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</si>
  <si>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</si>
  <si>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</si>
  <si>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</si>
  <si>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</si>
  <si>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</si>
  <si>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</si>
  <si>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</si>
  <si>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</si>
  <si>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</si>
  <si>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</si>
  <si>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</si>
  <si>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</si>
  <si>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</si>
  <si>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</si>
  <si>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</si>
  <si>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</si>
  <si>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</si>
  <si>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</si>
  <si>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</si>
  <si>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</si>
  <si>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</si>
  <si>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</si>
  <si>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</si>
  <si>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</si>
  <si>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</si>
  <si>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</si>
  <si>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</si>
  <si>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</si>
  <si>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</si>
  <si>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</si>
  <si>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</si>
  <si>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</si>
  <si>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</si>
  <si>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</si>
  <si>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</si>
  <si>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</si>
  <si>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</si>
  <si>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</si>
  <si>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</si>
  <si>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</si>
  <si>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</si>
  <si>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</si>
  <si>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</si>
  <si>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</si>
  <si>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</si>
  <si>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</si>
  <si>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</si>
  <si>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</si>
  <si>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</si>
  <si>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</si>
  <si>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</si>
  <si>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</si>
  <si>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</si>
  <si>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</si>
  <si>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</si>
  <si>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</si>
  <si>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</si>
  <si>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</si>
  <si>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</si>
  <si>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</si>
  <si>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</si>
  <si>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</si>
  <si>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</si>
  <si>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</si>
  <si>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</si>
  <si>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</si>
  <si>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</si>
  <si>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</si>
  <si>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</si>
  <si>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</si>
  <si>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</si>
  <si>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</si>
  <si>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</si>
  <si>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</si>
  <si>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</si>
  <si>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</si>
  <si>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</si>
  <si>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</si>
  <si>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</si>
  <si>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</si>
  <si>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</si>
  <si>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</si>
  <si>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</si>
  <si>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</si>
  <si>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</si>
  <si>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</si>
  <si>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</si>
  <si>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</si>
  <si>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</si>
  <si>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</si>
  <si>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</si>
  <si>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</si>
  <si>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</si>
  <si>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</si>
  <si>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</si>
  <si>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</si>
  <si>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</si>
  <si>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</si>
  <si>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</si>
  <si>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</si>
  <si>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</si>
  <si>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</si>
  <si>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</si>
  <si>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</si>
  <si>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</si>
  <si>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</si>
  <si>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</si>
  <si>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</si>
  <si>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</si>
  <si>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</si>
  <si>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</si>
  <si>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</si>
  <si>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</si>
  <si>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</si>
  <si>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</si>
  <si>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</si>
  <si>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</si>
  <si>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</si>
  <si>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</si>
  <si>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</si>
  <si>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</si>
  <si>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</si>
  <si>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</si>
  <si>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</si>
  <si>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</si>
  <si>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</si>
  <si>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</si>
  <si>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</si>
  <si>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</si>
  <si>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</si>
  <si>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</si>
  <si>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</si>
  <si>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</si>
  <si>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</si>
  <si>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</si>
  <si>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</si>
  <si>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</si>
  <si>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</si>
  <si>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</si>
  <si>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</si>
  <si>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</si>
  <si>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</si>
  <si>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</si>
  <si>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</si>
  <si>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</si>
  <si>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</si>
  <si>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</si>
  <si>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</si>
  <si>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</si>
  <si>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</si>
  <si>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</si>
  <si>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</si>
  <si>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</si>
  <si>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</si>
  <si>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</si>
  <si>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</si>
  <si>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</si>
  <si>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</si>
  <si>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</si>
  <si>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</si>
  <si>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</si>
  <si>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</si>
  <si>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</si>
  <si>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</si>
  <si>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</si>
  <si>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</si>
  <si>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</si>
  <si>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</si>
  <si>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</si>
  <si>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</si>
  <si>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</si>
  <si>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</si>
  <si>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</si>
  <si>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</si>
  <si>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</si>
  <si>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</si>
  <si>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</si>
  <si>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</si>
  <si>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</si>
  <si>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</si>
  <si>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</si>
  <si>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</si>
  <si>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</si>
  <si>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</si>
  <si>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</si>
  <si>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</si>
  <si>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</si>
  <si>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</si>
  <si>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</si>
  <si>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</si>
  <si>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</si>
  <si>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</si>
  <si>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</si>
  <si>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</si>
  <si>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</si>
  <si>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</si>
  <si>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</si>
  <si>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</si>
  <si>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</si>
  <si>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</si>
  <si>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</si>
  <si>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</si>
  <si>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</si>
  <si>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</si>
  <si>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</si>
  <si>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</si>
  <si>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</si>
  <si>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</si>
  <si>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</si>
  <si>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</si>
  <si>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</si>
  <si>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</si>
  <si>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</si>
  <si>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</si>
  <si>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</si>
  <si>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</si>
  <si>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</si>
  <si>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</si>
  <si>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</si>
  <si>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</si>
  <si>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</si>
  <si>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</si>
  <si>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</si>
  <si>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</si>
  <si>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</si>
  <si>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</si>
  <si>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</si>
  <si>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</si>
  <si>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</si>
  <si>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</si>
  <si>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</si>
  <si>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</si>
  <si>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</si>
  <si>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</si>
  <si>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</si>
  <si>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</si>
  <si>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</si>
  <si>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</si>
  <si>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</si>
  <si>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</si>
  <si>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</si>
  <si>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</si>
  <si>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</si>
  <si>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</si>
  <si>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</si>
  <si>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</si>
  <si>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</si>
  <si>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</si>
  <si>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</si>
  <si>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</si>
  <si>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</si>
  <si>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</si>
  <si>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</si>
  <si>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</si>
  <si>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</si>
  <si>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</si>
  <si>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</si>
  <si>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</si>
  <si>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</si>
  <si>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</si>
  <si>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</si>
  <si>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</si>
  <si>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</si>
  <si>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</si>
  <si>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</si>
  <si>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</si>
  <si>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</si>
  <si>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</si>
  <si>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</si>
  <si>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</si>
  <si>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</si>
  <si>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</si>
  <si>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</si>
  <si>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</si>
  <si>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</si>
  <si>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</si>
  <si>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</si>
  <si>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</si>
  <si>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</si>
  <si>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</si>
  <si>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</si>
  <si>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</si>
  <si>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</si>
  <si>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</si>
  <si>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</si>
  <si>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</si>
  <si>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</si>
  <si>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</si>
  <si>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</si>
  <si>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</si>
  <si>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</si>
  <si>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</si>
  <si>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</si>
  <si>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</si>
  <si>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</si>
  <si>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</si>
  <si>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</si>
  <si>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</si>
  <si>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</si>
  <si>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</si>
  <si>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</si>
  <si>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</si>
  <si>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</si>
  <si>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</si>
  <si>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</si>
  <si>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</si>
  <si>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</si>
  <si>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</si>
  <si>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</si>
  <si>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</si>
  <si>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</si>
  <si>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</si>
  <si>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</si>
  <si>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</si>
  <si>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</si>
  <si>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</si>
  <si>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</si>
  <si>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</si>
  <si>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</si>
  <si>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</si>
  <si>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</si>
  <si>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</si>
  <si>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</si>
  <si>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</si>
  <si>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</si>
  <si>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</si>
  <si>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</si>
  <si>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</si>
  <si>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</si>
  <si>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</si>
  <si>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</si>
  <si>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</si>
  <si>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</si>
  <si>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</si>
  <si>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</si>
  <si>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</si>
  <si>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</si>
  <si>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</si>
  <si>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</si>
  <si>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</si>
  <si>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</si>
  <si>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</si>
  <si>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</si>
  <si>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</si>
  <si>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</si>
  <si>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</si>
  <si>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</si>
  <si>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</si>
  <si>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</si>
  <si>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</si>
  <si>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</si>
  <si>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</si>
  <si>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</si>
  <si>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</si>
  <si>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</si>
  <si>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</si>
  <si>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</si>
  <si>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</si>
  <si>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</si>
  <si>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</si>
  <si>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</si>
  <si>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</si>
  <si>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</si>
  <si>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</si>
  <si>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</si>
  <si>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</si>
  <si>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</si>
  <si>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</si>
  <si>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</si>
  <si>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</si>
  <si>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</si>
  <si>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</si>
  <si>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</si>
  <si>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</si>
  <si>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</si>
  <si>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</si>
  <si>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</si>
  <si>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</si>
  <si>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</si>
  <si>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</si>
  <si>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</si>
  <si>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</si>
  <si>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</si>
  <si>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</si>
  <si>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</si>
  <si>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</si>
  <si>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</si>
  <si>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</si>
  <si>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</si>
  <si>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</si>
  <si>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</si>
  <si>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</si>
  <si>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</si>
  <si>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</si>
  <si>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</si>
  <si>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</si>
  <si>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</si>
  <si>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</si>
  <si>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</si>
  <si>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</si>
  <si>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</si>
  <si>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</si>
  <si>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</si>
  <si>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</si>
  <si>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</si>
  <si>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</si>
  <si>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</si>
  <si>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</si>
  <si>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</si>
  <si>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</si>
  <si>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</si>
  <si>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</si>
  <si>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</si>
  <si>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</si>
  <si>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</si>
  <si>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</si>
  <si>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</si>
  <si>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</si>
  <si>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</si>
  <si>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</si>
  <si>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</si>
  <si>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</si>
  <si>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</si>
  <si>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</si>
  <si>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</si>
  <si>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</si>
  <si>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</si>
  <si>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</si>
  <si>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</si>
  <si>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</si>
  <si>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</si>
  <si>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</si>
  <si>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</si>
  <si>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</si>
  <si>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</si>
  <si>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</si>
  <si>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</si>
  <si>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</si>
  <si>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</si>
  <si>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</si>
  <si>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</si>
  <si>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</si>
  <si>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</si>
  <si>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</si>
  <si>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</si>
  <si>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</si>
  <si>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</si>
  <si>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</si>
  <si>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</si>
  <si>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</si>
  <si>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</si>
  <si>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</si>
  <si>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</si>
  <si>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</si>
  <si>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</si>
  <si>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</si>
  <si>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</si>
  <si>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</si>
  <si>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</si>
  <si>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</si>
  <si>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</si>
  <si>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</si>
  <si>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</si>
  <si>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</si>
  <si>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</si>
  <si>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</si>
  <si>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</si>
  <si>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</si>
  <si>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</si>
  <si>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</si>
  <si>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</si>
  <si>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</si>
  <si>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</si>
  <si>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</si>
  <si>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</si>
  <si>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</si>
  <si>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</si>
  <si>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</si>
  <si>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</si>
  <si>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</si>
  <si>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</si>
  <si>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</si>
  <si>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</si>
  <si>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</si>
  <si>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</si>
  <si>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</si>
  <si>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</si>
  <si>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</si>
  <si>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</si>
  <si>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</si>
  <si>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</si>
  <si>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</si>
  <si>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</si>
  <si>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</si>
  <si>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</si>
  <si>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</si>
  <si>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</si>
  <si>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</si>
  <si>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</si>
  <si>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</si>
  <si>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</si>
  <si>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</si>
  <si>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</si>
  <si>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</si>
  <si>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</si>
  <si>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</si>
  <si>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</si>
  <si>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</si>
  <si>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</si>
  <si>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</si>
  <si>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</si>
  <si>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</si>
  <si>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</si>
  <si>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</si>
  <si>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</si>
  <si>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</si>
  <si>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</si>
  <si>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</si>
  <si>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</si>
  <si>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</si>
  <si>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</si>
  <si>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</si>
  <si>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</si>
  <si>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</si>
  <si>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</si>
  <si>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</si>
  <si>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</si>
  <si>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</si>
  <si>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</si>
  <si>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</si>
  <si>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</si>
  <si>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</si>
  <si>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</si>
  <si>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</si>
  <si>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</si>
  <si>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</si>
  <si>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</si>
  <si>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</si>
  <si>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</si>
  <si>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</si>
  <si>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</si>
  <si>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</si>
  <si>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</si>
  <si>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</si>
  <si>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</si>
  <si>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</si>
  <si>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</si>
  <si>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</si>
  <si>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</si>
  <si>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</si>
  <si>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</si>
  <si>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</si>
  <si>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</si>
  <si>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</si>
  <si>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</si>
  <si>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</si>
  <si>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</si>
  <si>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</si>
  <si>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</si>
  <si>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</si>
  <si>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</si>
  <si>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</si>
  <si>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</si>
  <si>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</si>
  <si>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</si>
  <si>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</si>
  <si>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</si>
  <si>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</si>
  <si>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</si>
  <si>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</si>
  <si>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</si>
  <si>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</si>
  <si>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</si>
  <si>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</si>
  <si>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</si>
  <si>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</si>
  <si>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</si>
  <si>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</si>
  <si>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</si>
  <si>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</si>
  <si>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</si>
  <si>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</si>
  <si>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</si>
  <si>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</si>
  <si>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</si>
  <si>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</si>
  <si>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</si>
  <si>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</si>
  <si>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</si>
  <si>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</si>
  <si>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</si>
  <si>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</si>
  <si>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</si>
  <si>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</si>
  <si>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</si>
  <si>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</si>
  <si>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</si>
  <si>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</si>
  <si>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</si>
  <si>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</si>
  <si>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</si>
  <si>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</si>
  <si>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</si>
  <si>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</si>
  <si>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</si>
  <si>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</si>
  <si>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</si>
  <si>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</si>
  <si>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</si>
  <si>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</si>
  <si>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</si>
  <si>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</si>
  <si>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</si>
  <si>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</si>
  <si>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</si>
  <si>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</si>
  <si>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</si>
  <si>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</si>
  <si>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</si>
  <si>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</si>
  <si>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</si>
  <si>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</si>
  <si>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</si>
  <si>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</si>
  <si>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</si>
  <si>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</si>
  <si>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</si>
  <si>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</si>
  <si>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</si>
  <si>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</si>
  <si>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</si>
  <si>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</si>
  <si>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</si>
  <si>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</si>
  <si>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</si>
  <si>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</si>
  <si>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</si>
  <si>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</si>
  <si>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</si>
  <si>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</si>
  <si>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</si>
  <si>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</si>
  <si>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</si>
  <si>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</si>
  <si>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</si>
  <si>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</si>
  <si>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</si>
  <si>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</si>
  <si>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</si>
  <si>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</si>
  <si>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</si>
  <si>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</si>
  <si>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</si>
  <si>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</si>
  <si>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</si>
  <si>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</si>
  <si>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</si>
  <si>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</si>
  <si>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</si>
  <si>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</si>
  <si>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</si>
  <si>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</si>
  <si>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</si>
  <si>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</si>
  <si>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</si>
  <si>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</si>
  <si>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</si>
  <si>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</si>
  <si>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</si>
  <si>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</si>
  <si>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</si>
  <si>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</si>
  <si>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</si>
  <si>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</si>
  <si>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</si>
  <si>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</si>
  <si>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</si>
  <si>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</si>
  <si>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</si>
  <si>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</si>
  <si>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</si>
  <si>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</si>
  <si>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</si>
  <si>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</si>
  <si>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</si>
  <si>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</si>
  <si>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</si>
  <si>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</si>
  <si>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</si>
  <si>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</si>
  <si>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</si>
  <si>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</si>
  <si>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</si>
  <si>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</si>
  <si>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</si>
  <si>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</si>
  <si>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</si>
  <si>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</si>
  <si>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</si>
  <si>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</si>
  <si>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</si>
  <si>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</si>
  <si>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</si>
  <si>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</si>
  <si>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</si>
  <si>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</si>
  <si>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</si>
  <si>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</si>
  <si>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</si>
  <si>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</si>
  <si>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</si>
  <si>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</si>
  <si>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</si>
  <si>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</si>
  <si>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</si>
  <si>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</si>
  <si>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</si>
  <si>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</si>
  <si>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</si>
  <si>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</si>
  <si>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</si>
  <si>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</si>
  <si>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</si>
  <si>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</si>
  <si>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</si>
  <si>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</si>
  <si>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</si>
  <si>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</si>
  <si>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</si>
  <si>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</si>
  <si>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</si>
  <si>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</si>
  <si>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</si>
  <si>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</si>
  <si>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</si>
  <si>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</si>
  <si>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</si>
  <si>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</si>
  <si>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</si>
  <si>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</si>
  <si>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</si>
  <si>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</si>
  <si>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</si>
  <si>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</si>
  <si>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</si>
  <si>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</si>
  <si>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</si>
  <si>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</si>
  <si>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</si>
  <si>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</si>
  <si>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</si>
  <si>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</si>
  <si>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</si>
  <si>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</si>
  <si>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</si>
  <si>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</si>
  <si>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</si>
  <si>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</si>
  <si>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</si>
  <si>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</si>
  <si>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</si>
  <si>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</si>
  <si>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</si>
  <si>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</si>
  <si>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</si>
  <si>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</si>
  <si>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</si>
  <si>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</si>
  <si>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</si>
  <si>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</si>
  <si>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</si>
  <si>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</si>
  <si>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</si>
  <si>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</si>
  <si>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</si>
  <si>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</si>
  <si>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</si>
  <si>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</si>
  <si>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</si>
  <si>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</si>
  <si>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</si>
  <si>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</si>
  <si>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</si>
  <si>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</si>
  <si>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</si>
  <si>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</si>
  <si>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</si>
  <si>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</si>
  <si>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</si>
  <si>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</si>
  <si>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</si>
  <si>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</si>
  <si>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</si>
  <si>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</si>
  <si>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</si>
  <si>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</si>
  <si>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</si>
  <si>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</si>
  <si>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</si>
  <si>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</si>
  <si>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</si>
  <si>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</si>
  <si>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</si>
  <si>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</si>
  <si>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</si>
  <si>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</si>
  <si>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</si>
  <si>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</si>
  <si>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</si>
  <si>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</si>
  <si>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</si>
  <si>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</si>
  <si>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</si>
  <si>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</si>
  <si>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</si>
  <si>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</si>
  <si>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</si>
  <si>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</si>
  <si>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</si>
  <si>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</si>
  <si>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</si>
  <si>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</si>
  <si>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</si>
  <si>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</si>
  <si>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</si>
  <si>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</si>
  <si>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</si>
  <si>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</si>
  <si>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</si>
  <si>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</si>
  <si>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</si>
  <si>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</si>
  <si>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</si>
  <si>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</si>
  <si>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</si>
  <si>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</si>
  <si>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</si>
  <si>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</si>
  <si>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</si>
  <si>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</si>
  <si>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</si>
  <si>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</si>
  <si>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</si>
  <si>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</si>
  <si>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</si>
  <si>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</si>
  <si>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</si>
  <si>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</si>
  <si>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</si>
  <si>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</si>
  <si>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</si>
  <si>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</si>
  <si>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</si>
  <si>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</si>
  <si>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</si>
  <si>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</si>
  <si>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</si>
  <si>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</si>
  <si>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</si>
  <si>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</si>
  <si>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</si>
  <si>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</si>
  <si>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</si>
  <si>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</si>
  <si>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</si>
  <si>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</si>
  <si>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</si>
  <si>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</si>
  <si>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</si>
  <si>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</si>
  <si>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</si>
  <si>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</si>
  <si>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</si>
  <si>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</si>
  <si>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</si>
  <si>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</si>
  <si>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</si>
  <si>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</si>
  <si>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</si>
  <si>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</si>
  <si>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</si>
  <si>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</si>
  <si>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</si>
  <si>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</si>
  <si>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</si>
  <si>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</si>
  <si>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</si>
  <si>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</si>
  <si>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</si>
  <si>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</si>
  <si>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</si>
  <si>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</si>
  <si>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</si>
  <si>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</si>
  <si>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</si>
  <si>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</si>
  <si>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</si>
  <si>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</si>
  <si>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</si>
  <si>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</si>
  <si>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</si>
  <si>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</si>
  <si>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</si>
  <si>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</si>
  <si>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</si>
  <si>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</si>
  <si>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</si>
  <si>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</si>
  <si>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</si>
  <si>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</si>
  <si>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</si>
  <si>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</si>
  <si>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</si>
  <si>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</si>
  <si>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</si>
  <si>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</si>
  <si>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</si>
  <si>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</si>
  <si>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</si>
  <si>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</si>
  <si>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</si>
  <si>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</si>
  <si>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</si>
  <si>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</si>
  <si>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</si>
  <si>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</si>
  <si>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</si>
  <si>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</si>
  <si>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</si>
  <si>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</si>
  <si>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</si>
  <si>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</si>
  <si>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</si>
  <si>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</si>
  <si>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</si>
  <si>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</si>
  <si>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</si>
  <si>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</si>
  <si>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</si>
  <si>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</si>
  <si>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</si>
  <si>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</si>
  <si>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</si>
  <si>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</si>
  <si>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</si>
  <si>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</si>
  <si>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</si>
  <si>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</si>
  <si>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</si>
  <si>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</si>
  <si>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</si>
  <si>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</si>
  <si>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</si>
  <si>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</si>
  <si>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</si>
  <si>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</si>
  <si>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</si>
  <si>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</si>
  <si>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</si>
  <si>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</si>
  <si>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</si>
  <si>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</si>
  <si>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</si>
  <si>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</si>
  <si>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</si>
  <si>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</si>
  <si>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</si>
  <si>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</si>
  <si>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</si>
  <si>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</si>
  <si>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</si>
  <si>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</si>
  <si>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</si>
  <si>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</si>
  <si>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</si>
  <si>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</si>
  <si>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</si>
  <si>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</si>
  <si>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</si>
  <si>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</si>
  <si>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</si>
  <si>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</si>
  <si>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</si>
  <si>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</si>
  <si>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</si>
  <si>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</si>
  <si>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</si>
  <si>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</si>
  <si>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</si>
  <si>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</si>
  <si>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</si>
  <si>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</si>
  <si>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</si>
  <si>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</si>
  <si>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</si>
  <si>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</si>
  <si>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</si>
  <si>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</si>
  <si>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</si>
  <si>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</si>
  <si>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</si>
  <si>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</si>
  <si>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</si>
  <si>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</si>
  <si>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</si>
  <si>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</si>
  <si>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</si>
  <si>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</si>
  <si>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</si>
  <si>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</si>
  <si>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</si>
  <si>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</si>
  <si>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</si>
  <si>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</si>
  <si>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</si>
  <si>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</si>
  <si>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</si>
  <si>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</si>
  <si>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</si>
  <si>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</si>
  <si>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</si>
  <si>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</si>
  <si>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</si>
  <si>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</si>
  <si>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</si>
  <si>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</si>
  <si>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</si>
  <si>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</si>
  <si>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</si>
  <si>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</si>
  <si>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</si>
  <si>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</si>
  <si>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</si>
  <si>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</si>
  <si>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</si>
  <si>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</si>
  <si>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</si>
  <si>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</si>
  <si>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</si>
  <si>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</si>
  <si>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</si>
  <si>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</si>
  <si>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</si>
  <si>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</si>
  <si>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</si>
  <si>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</si>
  <si>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</si>
  <si>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</si>
  <si>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</si>
  <si>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</si>
  <si>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</si>
  <si>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</si>
  <si>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</si>
  <si>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</si>
  <si>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</si>
  <si>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</si>
  <si>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</si>
  <si>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</si>
  <si>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</si>
  <si>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</si>
  <si>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</si>
  <si>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</si>
  <si>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</si>
  <si>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</si>
  <si>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</si>
  <si>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</si>
  <si>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</si>
  <si>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</si>
  <si>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</si>
  <si>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</si>
  <si>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</si>
  <si>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</si>
  <si>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</si>
  <si>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</si>
  <si>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</si>
  <si>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</si>
  <si>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</si>
  <si>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</si>
  <si>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</si>
  <si>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</si>
  <si>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</si>
  <si>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</si>
  <si>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</si>
  <si>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</si>
  <si>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</si>
  <si>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</si>
  <si>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</si>
  <si>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</si>
  <si>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</si>
  <si>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</si>
  <si>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</si>
  <si>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</si>
  <si>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</si>
  <si>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</si>
  <si>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</si>
  <si>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</si>
  <si>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</si>
  <si>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</si>
  <si>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</si>
  <si>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</si>
  <si>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</si>
  <si>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</si>
  <si>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</si>
  <si>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</si>
  <si>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</si>
  <si>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</si>
  <si>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</si>
  <si>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</si>
  <si>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</si>
  <si>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</si>
  <si>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</si>
  <si>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</si>
  <si>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</si>
  <si>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</si>
  <si>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</si>
  <si>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</si>
  <si>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</si>
  <si>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</si>
  <si>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</si>
  <si>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</si>
  <si>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</si>
  <si>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</si>
  <si>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</si>
  <si>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</si>
  <si>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</si>
  <si>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</si>
  <si>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</si>
  <si>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</si>
  <si>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</si>
  <si>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</si>
  <si>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</si>
  <si>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</si>
  <si>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</si>
  <si>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</si>
  <si>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</si>
  <si>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</si>
  <si>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</si>
  <si>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</si>
  <si>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</si>
  <si>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</si>
  <si>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</si>
  <si>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</si>
  <si>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</si>
  <si>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</si>
  <si>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</si>
  <si>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</si>
  <si>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</si>
  <si>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</si>
  <si>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</si>
  <si>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</si>
  <si>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</si>
  <si>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</si>
  <si>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</si>
  <si>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</si>
  <si>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</si>
  <si>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</si>
  <si>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</si>
  <si>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</si>
  <si>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</si>
  <si>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</si>
  <si>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</si>
  <si>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</si>
  <si>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</si>
  <si>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</si>
  <si>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</si>
  <si>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</si>
  <si>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</si>
  <si>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</si>
  <si>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</si>
  <si>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</si>
  <si>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</si>
  <si>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</si>
  <si>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</si>
  <si>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</si>
  <si>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</si>
  <si>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</si>
  <si>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</si>
  <si>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</si>
  <si>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</si>
  <si>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</si>
  <si>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</si>
  <si>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</si>
  <si>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</si>
  <si>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</si>
  <si>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</si>
  <si>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</si>
  <si>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</si>
  <si>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</si>
  <si>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</si>
  <si>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</si>
  <si>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</si>
  <si>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</si>
  <si>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</si>
  <si>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</si>
  <si>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</si>
  <si>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</si>
  <si>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</si>
  <si>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</si>
  <si>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</si>
  <si>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</si>
  <si>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</si>
  <si>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</si>
  <si>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</si>
  <si>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</si>
  <si>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</si>
  <si>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</si>
  <si>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</si>
  <si>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</si>
  <si>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</si>
  <si>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</si>
  <si>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</si>
  <si>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</si>
  <si>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</si>
  <si>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</si>
  <si>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</si>
  <si>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</si>
  <si>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</si>
  <si>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</si>
  <si>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</si>
  <si>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</si>
  <si>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</si>
  <si>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</si>
  <si>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</si>
  <si>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</si>
  <si>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</si>
  <si>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</si>
  <si>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</si>
  <si>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</si>
  <si>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</si>
  <si>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</si>
  <si>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</si>
  <si>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</si>
  <si>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</si>
  <si>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</si>
  <si>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</si>
  <si>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</si>
  <si>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</si>
  <si>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</si>
  <si>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</si>
  <si>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</si>
  <si>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</si>
  <si>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</si>
  <si>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</si>
  <si>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</si>
  <si>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</si>
  <si>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</si>
  <si>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</si>
  <si>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</si>
  <si>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</si>
  <si>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</si>
  <si>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</si>
  <si>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</si>
  <si>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</si>
  <si>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</si>
  <si>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</si>
  <si>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</si>
  <si>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</si>
  <si>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</si>
  <si>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</si>
  <si>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</si>
  <si>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</si>
  <si>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</si>
  <si>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</si>
  <si>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</si>
  <si>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</si>
  <si>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</si>
  <si>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</si>
  <si>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</si>
  <si>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</si>
  <si>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</si>
  <si>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</si>
  <si>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</si>
  <si>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</si>
  <si>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</si>
  <si>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</si>
  <si>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</si>
  <si>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</si>
  <si>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</si>
  <si>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</si>
  <si>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</si>
  <si>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</si>
  <si>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</si>
  <si>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</si>
  <si>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</si>
  <si>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</si>
  <si>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</si>
  <si>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</si>
  <si>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</si>
  <si>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</si>
  <si>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</si>
  <si>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</si>
  <si>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</si>
  <si>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</si>
  <si>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</si>
  <si>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</si>
  <si>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</si>
  <si>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</si>
  <si>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</si>
  <si>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</si>
  <si>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</si>
  <si>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</si>
  <si>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</si>
  <si>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</si>
  <si>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</si>
  <si>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</si>
  <si>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</si>
  <si>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</si>
  <si>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</si>
  <si>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</si>
  <si>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</si>
  <si>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</si>
  <si>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</si>
  <si>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</si>
  <si>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</si>
  <si>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</si>
  <si>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</si>
  <si>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</si>
  <si>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</si>
  <si>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</si>
  <si>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</si>
  <si>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</si>
  <si>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</si>
  <si>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</si>
  <si>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</si>
  <si>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</si>
  <si>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</si>
  <si>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</si>
  <si>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</si>
  <si>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</si>
  <si>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</si>
  <si>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</si>
  <si>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</si>
  <si>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</si>
  <si>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</si>
  <si>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</si>
  <si>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</si>
  <si>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</si>
  <si>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</si>
  <si>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</si>
  <si>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</si>
  <si>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</si>
  <si>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</si>
  <si>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</si>
  <si>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</si>
  <si>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</si>
  <si>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</si>
  <si>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</si>
  <si>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</si>
  <si>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</si>
  <si>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</si>
  <si>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</si>
  <si>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</si>
  <si>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</si>
  <si>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</si>
  <si>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</si>
  <si>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</si>
  <si>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</si>
  <si>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</si>
  <si>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</si>
  <si>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</si>
  <si>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</si>
  <si>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</si>
  <si>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</si>
  <si>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</si>
  <si>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</si>
  <si>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</si>
  <si>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</si>
  <si>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</si>
  <si>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</si>
  <si>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</si>
  <si>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</si>
  <si>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</si>
  <si>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</si>
  <si>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</si>
  <si>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</si>
  <si>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</si>
  <si>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</si>
  <si>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</si>
  <si>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</si>
  <si>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</si>
  <si>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</si>
  <si>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</si>
  <si>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</si>
  <si>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</si>
  <si>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</si>
  <si>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</si>
  <si>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</si>
  <si>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</si>
  <si>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</si>
  <si>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</si>
  <si>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</si>
  <si>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</si>
  <si>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</si>
  <si>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</si>
  <si>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</si>
  <si>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</si>
  <si>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</si>
  <si>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</si>
  <si>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</si>
  <si>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</si>
  <si>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</si>
  <si>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</si>
  <si>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</si>
  <si>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</si>
  <si>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</si>
  <si>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</si>
  <si>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</si>
  <si>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</si>
  <si>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</si>
  <si>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</si>
  <si>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</si>
  <si>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</si>
  <si>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</si>
  <si>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</si>
  <si>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</si>
  <si>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</si>
  <si>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</si>
  <si>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</si>
  <si>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</si>
  <si>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</si>
  <si>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</si>
  <si>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</si>
  <si>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</si>
  <si>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</si>
  <si>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</si>
  <si>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</si>
  <si>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</si>
  <si>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</si>
  <si>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</si>
  <si>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</si>
  <si>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</si>
  <si>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</si>
  <si>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</si>
  <si>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</si>
  <si>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</si>
  <si>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</si>
  <si>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</si>
  <si>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</si>
  <si>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</si>
  <si>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</si>
  <si>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</si>
  <si>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</si>
  <si>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</si>
  <si>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</si>
  <si>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</si>
  <si>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</si>
  <si>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</si>
  <si>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</si>
  <si>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</si>
  <si>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</si>
  <si>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</si>
  <si>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</si>
  <si>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</si>
  <si>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</si>
  <si>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</si>
  <si>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</si>
  <si>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</si>
  <si>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</si>
  <si>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</si>
  <si>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</si>
  <si>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</si>
  <si>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</si>
  <si>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</si>
  <si>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</si>
  <si>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</si>
  <si>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</si>
  <si>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</si>
  <si>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</si>
  <si>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</si>
  <si>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</si>
  <si>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</si>
  <si>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</si>
  <si>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</si>
  <si>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</si>
  <si>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</si>
  <si>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</si>
  <si>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</si>
  <si>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</si>
  <si>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</si>
  <si>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</si>
  <si>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</si>
  <si>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</si>
  <si>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</si>
  <si>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</si>
  <si>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</si>
  <si>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</si>
  <si>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</si>
  <si>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</si>
  <si>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</si>
  <si>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</si>
  <si>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</si>
  <si>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</si>
  <si>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</si>
  <si>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</si>
  <si>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</si>
  <si>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</si>
  <si>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</si>
  <si>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</si>
  <si>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</si>
  <si>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</si>
  <si>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</si>
  <si>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</si>
  <si>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</si>
  <si>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</si>
  <si>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</si>
  <si>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</si>
  <si>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</si>
  <si>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</si>
  <si>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</si>
  <si>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</si>
  <si>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</si>
  <si>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</si>
  <si>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</si>
  <si>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</si>
  <si>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</si>
  <si>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</si>
  <si>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</si>
  <si>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</si>
  <si>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</si>
  <si>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</si>
  <si>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</si>
  <si>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</si>
  <si>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</si>
  <si>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</si>
  <si>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</si>
  <si>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</si>
  <si>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</si>
  <si>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</si>
  <si>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</si>
  <si>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</si>
  <si>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</si>
  <si>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</si>
  <si>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</si>
  <si>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</si>
  <si>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</si>
  <si>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</si>
  <si>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</si>
  <si>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</si>
  <si>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</si>
  <si>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</si>
  <si>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</si>
  <si>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</si>
  <si>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</si>
  <si>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</si>
  <si>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</si>
  <si>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</si>
  <si>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</si>
  <si>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</si>
  <si>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</si>
  <si>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</si>
  <si>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</si>
  <si>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</si>
  <si>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</si>
  <si>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</si>
  <si>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</si>
  <si>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</si>
  <si>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</si>
  <si>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</si>
  <si>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</si>
  <si>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</si>
  <si>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</si>
  <si>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</si>
  <si>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</si>
  <si>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</si>
  <si>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</si>
  <si>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</si>
  <si>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</si>
  <si>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</si>
  <si>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</si>
  <si>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</si>
  <si>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</si>
  <si>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</si>
  <si>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</si>
  <si>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</si>
  <si>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</si>
  <si>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</si>
  <si>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</si>
  <si>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</si>
  <si>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</si>
  <si>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</si>
  <si>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</si>
  <si>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</si>
  <si>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</si>
  <si>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</si>
  <si>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</si>
  <si>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</si>
  <si>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</si>
  <si>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</si>
  <si>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</si>
  <si>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</si>
  <si>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</si>
  <si>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</si>
  <si>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</si>
  <si>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</si>
  <si>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</si>
  <si>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</si>
  <si>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</si>
  <si>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</si>
  <si>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</si>
  <si>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</si>
  <si>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</si>
  <si>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</si>
  <si>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</si>
  <si>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</si>
  <si>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</si>
  <si>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</si>
  <si>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</si>
  <si>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</si>
  <si>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</si>
  <si>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</si>
  <si>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</si>
  <si>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</si>
  <si>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</si>
  <si>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</si>
  <si>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</si>
  <si>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</si>
  <si>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</si>
  <si>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</si>
  <si>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</si>
  <si>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</si>
  <si>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</si>
  <si>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</si>
  <si>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</si>
  <si>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</si>
  <si>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</si>
  <si>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</si>
  <si>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</si>
  <si>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</si>
  <si>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</si>
  <si>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</si>
  <si>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</si>
  <si>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</si>
  <si>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</si>
  <si>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</si>
  <si>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</si>
  <si>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</si>
  <si>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</si>
  <si>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</si>
  <si>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</si>
  <si>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</si>
  <si>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</si>
  <si>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</si>
  <si>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</si>
  <si>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</si>
  <si>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</si>
  <si>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</si>
  <si>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</si>
  <si>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</si>
  <si>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</si>
  <si>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</si>
  <si>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</si>
  <si>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</si>
  <si>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</si>
  <si>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</si>
  <si>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</si>
  <si>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</si>
  <si>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</si>
  <si>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</si>
  <si>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</si>
  <si>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</si>
  <si>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</si>
  <si>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</si>
  <si>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</si>
  <si>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</si>
  <si>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</si>
  <si>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</si>
  <si>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</si>
  <si>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</si>
  <si>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</si>
  <si>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</si>
  <si>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</si>
  <si>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</si>
  <si>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</si>
  <si>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</si>
  <si>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</si>
  <si>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</si>
  <si>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</si>
  <si>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</si>
  <si>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</si>
  <si>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</si>
  <si>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</si>
  <si>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</si>
  <si>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</si>
  <si>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</si>
  <si>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</si>
  <si>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</si>
  <si>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</si>
  <si>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</si>
  <si>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</si>
  <si>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</si>
  <si>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</si>
  <si>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</si>
  <si>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</si>
  <si>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</si>
  <si>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</si>
  <si>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</si>
  <si>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</si>
  <si>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</si>
  <si>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</si>
  <si>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</si>
  <si>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</si>
  <si>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</si>
  <si>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</si>
  <si>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</si>
  <si>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</si>
  <si>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</si>
  <si>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</si>
  <si>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</si>
  <si>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</si>
  <si>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</si>
  <si>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</si>
  <si>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</si>
  <si>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</si>
  <si>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</si>
  <si>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</si>
  <si>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</si>
  <si>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</si>
  <si>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</si>
  <si>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</si>
  <si>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</si>
  <si>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</si>
  <si>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</si>
  <si>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</si>
  <si>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</si>
  <si>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</si>
  <si>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</si>
  <si>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</si>
  <si>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</si>
  <si>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</si>
  <si>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</si>
  <si>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</si>
  <si>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</si>
  <si>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</si>
  <si>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</si>
  <si>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</si>
  <si>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</si>
  <si>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</si>
  <si>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</si>
  <si>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</si>
  <si>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</si>
  <si>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</si>
  <si>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</si>
  <si>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</si>
  <si>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</si>
  <si>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</si>
  <si>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</si>
  <si>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</si>
  <si>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</si>
  <si>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</si>
  <si>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</si>
  <si>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</si>
  <si>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</si>
  <si>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</si>
  <si>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</si>
  <si>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</si>
  <si>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</si>
  <si>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</si>
  <si>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</si>
  <si>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</si>
  <si>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</si>
  <si>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</si>
  <si>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</si>
  <si>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</si>
  <si>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</si>
  <si>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</si>
  <si>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</si>
  <si>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</si>
  <si>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</si>
  <si>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</si>
  <si>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</si>
  <si>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</si>
  <si>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</si>
  <si>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</si>
  <si>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</si>
  <si>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</si>
  <si>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</si>
  <si>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</si>
  <si>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</si>
  <si>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</si>
  <si>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</si>
  <si>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</si>
  <si>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</si>
  <si>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</si>
  <si>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</si>
  <si>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</si>
  <si>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</si>
  <si>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</si>
  <si>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</si>
  <si>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</si>
  <si>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</si>
  <si>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</si>
  <si>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</si>
  <si>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</si>
  <si>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</si>
  <si>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</si>
  <si>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</si>
  <si>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</si>
  <si>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</si>
  <si>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</si>
  <si>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</si>
  <si>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</si>
  <si>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</si>
  <si>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</si>
  <si>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</si>
  <si>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</si>
  <si>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</si>
  <si>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</si>
  <si>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</si>
  <si>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</si>
  <si>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</si>
  <si>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</si>
  <si>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</si>
  <si>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</si>
  <si>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</si>
  <si>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</si>
  <si>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</si>
  <si>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</si>
  <si>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</si>
  <si>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</si>
  <si>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</si>
  <si>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</si>
  <si>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</si>
  <si>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</si>
  <si>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</si>
  <si>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</si>
  <si>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</si>
  <si>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</si>
  <si>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</si>
  <si>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</si>
  <si>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</si>
  <si>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</si>
  <si>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</si>
  <si>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</si>
  <si>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</si>
  <si>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</si>
  <si>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</si>
  <si>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</si>
  <si>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</si>
  <si>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</si>
  <si>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</si>
  <si>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</si>
  <si>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</si>
  <si>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</si>
  <si>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</si>
  <si>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</si>
  <si>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</si>
  <si>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</si>
  <si>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</si>
  <si>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</si>
  <si>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</si>
  <si>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</si>
  <si>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</si>
  <si>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</si>
  <si>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</si>
  <si>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</si>
  <si>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</si>
  <si>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</si>
  <si>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</si>
  <si>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</si>
  <si>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</si>
  <si>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</si>
  <si>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</si>
  <si>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</si>
  <si>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</si>
  <si>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</si>
  <si>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</si>
  <si>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</si>
  <si>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</si>
  <si>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</si>
  <si>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</si>
  <si>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</si>
  <si>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</si>
  <si>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</si>
  <si>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</si>
  <si>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</si>
  <si>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</si>
  <si>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</si>
  <si>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</si>
  <si>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</si>
  <si>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</si>
  <si>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</si>
  <si>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</si>
  <si>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</si>
  <si>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</si>
  <si>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</si>
  <si>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</si>
  <si>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</si>
  <si>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</si>
  <si>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</si>
  <si>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</si>
  <si>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</si>
  <si>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</si>
  <si>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</si>
  <si>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</si>
  <si>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</si>
  <si>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</si>
  <si>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</si>
  <si>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</si>
  <si>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</si>
  <si>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</si>
  <si>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</si>
  <si>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</si>
  <si>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</si>
  <si>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</si>
  <si>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</si>
  <si>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</si>
  <si>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</si>
  <si>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</si>
  <si>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</si>
  <si>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</si>
  <si>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</si>
  <si>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</si>
  <si>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</si>
  <si>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</si>
  <si>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</si>
  <si>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</si>
  <si>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</si>
  <si>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</si>
  <si>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</si>
  <si>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</si>
  <si>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</si>
  <si>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</si>
  <si>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</si>
  <si>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</si>
  <si>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</si>
  <si>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</si>
  <si>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</si>
  <si>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</si>
  <si>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</si>
  <si>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</si>
  <si>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</si>
  <si>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</si>
  <si>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</si>
  <si>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</si>
  <si>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</si>
  <si>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</si>
  <si>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</si>
  <si>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</si>
  <si>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</si>
  <si>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</si>
  <si>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</si>
  <si>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</si>
  <si>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</si>
  <si>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</si>
  <si>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</si>
  <si>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</si>
  <si>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</si>
  <si>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</si>
  <si>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</si>
  <si>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</si>
  <si>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</si>
  <si>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</si>
  <si>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</si>
  <si>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</si>
  <si>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</si>
  <si>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</si>
  <si>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</si>
  <si>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</si>
  <si>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</si>
  <si>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</si>
  <si>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</si>
  <si>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</si>
  <si>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</si>
  <si>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</si>
  <si>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</si>
  <si>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</si>
  <si>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</si>
  <si>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</si>
  <si>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</si>
  <si>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</si>
  <si>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</si>
  <si>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</si>
  <si>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</si>
  <si>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</si>
  <si>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</si>
  <si>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</si>
  <si>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</si>
  <si>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</si>
  <si>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</si>
  <si>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</si>
  <si>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</si>
  <si>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</si>
  <si>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</si>
  <si>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</si>
  <si>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</si>
  <si>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</si>
  <si>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</si>
  <si>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</si>
  <si>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</si>
  <si>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</si>
  <si>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</si>
  <si>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</si>
  <si>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</si>
  <si>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</si>
  <si>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</si>
  <si>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</si>
  <si>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</si>
  <si>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</si>
  <si>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</si>
  <si>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</si>
  <si>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</si>
  <si>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</si>
  <si>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</si>
  <si>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</si>
  <si>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</si>
  <si>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</si>
  <si>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</si>
  <si>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</si>
  <si>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</si>
  <si>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</si>
  <si>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</si>
  <si>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</si>
  <si>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</si>
  <si>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</si>
  <si>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</si>
  <si>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</si>
  <si>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</si>
  <si>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</si>
  <si>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</si>
  <si>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</si>
  <si>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</si>
  <si>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</si>
  <si>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</si>
  <si>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</si>
  <si>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</si>
  <si>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</si>
  <si>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</si>
  <si>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</si>
  <si>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</si>
  <si>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</si>
  <si>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</si>
  <si>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</si>
  <si>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</si>
  <si>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</si>
  <si>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</si>
  <si>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</si>
  <si>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</si>
  <si>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</si>
  <si>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</si>
  <si>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</si>
  <si>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</si>
  <si>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</si>
  <si>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</si>
  <si>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</si>
  <si>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</si>
  <si>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</si>
  <si>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</si>
  <si>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</si>
  <si>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</si>
  <si>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</si>
  <si>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</si>
  <si>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</si>
  <si>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</si>
  <si>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</si>
  <si>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</si>
  <si>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</si>
  <si>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</si>
  <si>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</si>
  <si>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</si>
  <si>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</si>
  <si>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</si>
  <si>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</si>
  <si>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</si>
  <si>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</si>
  <si>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</si>
  <si>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</si>
  <si>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</si>
  <si>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</si>
  <si>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</si>
  <si>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</si>
  <si>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</si>
  <si>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</si>
  <si>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</si>
  <si>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</si>
  <si>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</si>
  <si>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</si>
  <si>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</si>
  <si>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</si>
  <si>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</si>
  <si>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</si>
  <si>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</si>
  <si>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</si>
  <si>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</si>
  <si>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</si>
  <si>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</si>
  <si>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</si>
  <si>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</si>
  <si>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</si>
  <si>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</si>
  <si>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</si>
  <si>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</si>
  <si>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</si>
  <si>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</si>
  <si>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</si>
  <si>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</si>
  <si>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</si>
  <si>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</si>
  <si>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</si>
  <si>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</si>
  <si>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</si>
  <si>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</si>
  <si>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</si>
  <si>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</si>
  <si>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</si>
  <si>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</si>
  <si>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</si>
  <si>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</si>
  <si>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</si>
  <si>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</si>
  <si>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</si>
  <si>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</si>
  <si>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</si>
  <si>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</si>
  <si>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</si>
  <si>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</si>
  <si>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</si>
  <si>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</si>
  <si>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</si>
  <si>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</si>
  <si>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</si>
  <si>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</si>
  <si>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</si>
  <si>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</si>
  <si>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</si>
  <si>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</si>
  <si>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</si>
  <si>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</si>
  <si>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</si>
  <si>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</si>
  <si>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</si>
  <si>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</si>
  <si>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</si>
  <si>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</si>
  <si>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</si>
  <si>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</si>
  <si>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</si>
  <si>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</si>
  <si>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</si>
  <si>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</si>
  <si>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</si>
  <si>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</si>
  <si>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</si>
  <si>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</si>
  <si>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</si>
  <si>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</si>
  <si>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</si>
  <si>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</si>
  <si>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</si>
  <si>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</si>
  <si>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</si>
  <si>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</si>
  <si>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</si>
  <si>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</si>
  <si>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</si>
  <si>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</si>
  <si>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</si>
  <si>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</si>
  <si>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</si>
  <si>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</si>
  <si>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</si>
  <si>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</si>
  <si>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</si>
  <si>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</si>
  <si>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</si>
  <si>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</si>
  <si>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</si>
  <si>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</si>
  <si>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</si>
  <si>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</si>
  <si>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</si>
  <si>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</si>
  <si>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</si>
  <si>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</si>
  <si>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</si>
  <si>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</si>
  <si>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</si>
  <si>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</si>
  <si>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</si>
  <si>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</si>
  <si>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</si>
  <si>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</si>
  <si>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</si>
  <si>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</si>
  <si>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</si>
  <si>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</si>
  <si>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</si>
  <si>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</si>
  <si>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</si>
  <si>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</si>
  <si>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</si>
  <si>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</si>
  <si>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</si>
  <si>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</si>
  <si>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</si>
  <si>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</si>
  <si>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</si>
  <si>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</si>
  <si>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</si>
  <si>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</si>
  <si>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</si>
  <si>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</si>
  <si>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</si>
  <si>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</si>
  <si>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</si>
  <si>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</si>
  <si>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</si>
  <si>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</si>
  <si>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</si>
  <si>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</si>
  <si>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</si>
  <si>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</si>
  <si>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</si>
  <si>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</si>
  <si>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</si>
  <si>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</si>
  <si>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</si>
  <si>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</si>
  <si>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</si>
  <si>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</si>
  <si>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</si>
  <si>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</si>
  <si>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</si>
  <si>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</si>
  <si>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</si>
  <si>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</si>
  <si>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</si>
  <si>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</si>
  <si>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</si>
  <si>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</si>
  <si>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</si>
  <si>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</si>
  <si>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</si>
  <si>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</si>
  <si>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</si>
  <si>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</si>
  <si>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</si>
  <si>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</si>
  <si>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</si>
  <si>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</si>
  <si>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</si>
  <si>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</si>
  <si>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</si>
  <si>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</si>
  <si>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</si>
  <si>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</si>
  <si>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</si>
  <si>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</si>
  <si>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</si>
  <si>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</si>
  <si>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</si>
  <si>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</si>
  <si>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</si>
  <si>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</si>
  <si>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</si>
  <si>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</si>
  <si>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</si>
  <si>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</si>
  <si>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</si>
  <si>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</si>
  <si>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</si>
  <si>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</si>
  <si>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</si>
  <si>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</si>
  <si>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</si>
  <si>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</si>
  <si>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</si>
  <si>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</si>
  <si>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</si>
  <si>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</si>
  <si>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</si>
  <si>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</si>
  <si>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</si>
  <si>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</si>
  <si>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</si>
  <si>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</si>
  <si>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</si>
  <si>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</si>
  <si>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</si>
  <si>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</si>
  <si>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</si>
  <si>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</si>
  <si>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</si>
  <si>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</si>
  <si>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</si>
  <si>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</si>
  <si>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</si>
  <si>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</si>
  <si>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</si>
  <si>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</si>
  <si>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</si>
  <si>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</si>
  <si>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</si>
  <si>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</si>
  <si>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</si>
  <si>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</si>
  <si>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</si>
  <si>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</si>
  <si>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</si>
  <si>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</si>
  <si>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</si>
  <si>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</si>
  <si>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</si>
  <si>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</si>
  <si>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</si>
  <si>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</si>
  <si>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</si>
  <si>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</si>
  <si>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</si>
  <si>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</si>
  <si>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</si>
  <si>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</si>
  <si>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</si>
  <si>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</si>
  <si>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</si>
  <si>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</si>
  <si>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</si>
  <si>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</si>
  <si>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</si>
  <si>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</si>
  <si>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</si>
  <si>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</si>
  <si>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</si>
  <si>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</si>
  <si>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</si>
  <si>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</si>
  <si>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</si>
  <si>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</si>
  <si>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</si>
  <si>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</si>
  <si>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</si>
  <si>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</si>
  <si>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</si>
  <si>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</si>
  <si>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</si>
  <si>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</si>
  <si>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</si>
  <si>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</si>
  <si>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</si>
  <si>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</si>
  <si>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</si>
  <si>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</si>
  <si>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</si>
  <si>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</si>
  <si>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</si>
  <si>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</si>
  <si>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</si>
  <si>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</si>
  <si>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</si>
  <si>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</si>
  <si>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</si>
  <si>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</si>
  <si>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</si>
  <si>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</si>
  <si>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</si>
  <si>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</si>
  <si>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</si>
  <si>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</si>
  <si>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</si>
  <si>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</si>
  <si>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</si>
  <si>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</si>
  <si>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</si>
  <si>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</si>
  <si>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</si>
  <si>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</si>
  <si>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</si>
  <si>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</si>
  <si>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</si>
  <si>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</si>
  <si>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</si>
  <si>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</si>
  <si>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</si>
  <si>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</si>
  <si>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</si>
  <si>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</si>
  <si>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</si>
  <si>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</si>
  <si>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</si>
  <si>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</si>
  <si>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</si>
  <si>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</si>
  <si>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</si>
  <si>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</si>
  <si>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</si>
  <si>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</si>
  <si>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</si>
  <si>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</si>
  <si>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</si>
  <si>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</si>
  <si>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</si>
  <si>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</si>
  <si>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</si>
  <si>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</si>
  <si>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</si>
  <si>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</si>
  <si>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</si>
  <si>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</si>
  <si>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</si>
  <si>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</si>
  <si>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</si>
  <si>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</si>
  <si>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</si>
  <si>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</si>
  <si>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</si>
  <si>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</si>
  <si>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</si>
  <si>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</si>
  <si>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</si>
  <si>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</si>
  <si>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</si>
  <si>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</si>
  <si>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</si>
  <si>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</si>
  <si>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</si>
  <si>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</si>
  <si>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</si>
  <si>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</si>
  <si>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</si>
  <si>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</si>
  <si>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</si>
  <si>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</si>
  <si>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</si>
  <si>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</si>
  <si>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</si>
  <si>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</si>
  <si>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</si>
  <si>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</si>
  <si>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</si>
  <si>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</si>
  <si>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</si>
  <si>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</si>
  <si>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</si>
  <si>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</si>
  <si>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</si>
  <si>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</si>
  <si>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</si>
  <si>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</si>
  <si>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</si>
  <si>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</si>
  <si>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</si>
  <si>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</si>
  <si>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</si>
  <si>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</si>
  <si>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</si>
  <si>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</si>
  <si>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</si>
  <si>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</si>
  <si>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</si>
  <si>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</si>
  <si>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</si>
  <si>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</si>
  <si>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</si>
  <si>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</si>
  <si>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</si>
  <si>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</si>
  <si>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</si>
  <si>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</si>
  <si>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</si>
  <si>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</si>
  <si>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</si>
  <si>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</si>
  <si>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</si>
  <si>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</si>
  <si>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</si>
  <si>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</si>
  <si>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</si>
  <si>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</si>
  <si>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</si>
  <si>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</si>
  <si>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</si>
  <si>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</si>
  <si>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</si>
  <si>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</si>
  <si>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</si>
  <si>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</si>
  <si>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</si>
  <si>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</si>
  <si>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</si>
  <si>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</si>
  <si>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</si>
  <si>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</si>
  <si>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</si>
  <si>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</si>
  <si>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</si>
  <si>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</si>
  <si>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</si>
  <si>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</si>
  <si>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</si>
  <si>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</si>
  <si>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</si>
  <si>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</si>
  <si>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</si>
  <si>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</si>
  <si>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</si>
  <si>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</si>
  <si>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</si>
  <si>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</si>
  <si>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</si>
  <si>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</si>
  <si>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</si>
  <si>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</si>
  <si>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</si>
  <si>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</si>
  <si>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</si>
  <si>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</si>
  <si>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</si>
  <si>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</si>
  <si>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</si>
  <si>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</si>
  <si>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</si>
  <si>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</si>
  <si>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</si>
  <si>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</si>
  <si>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</si>
  <si>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</si>
  <si>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</si>
  <si>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</si>
  <si>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</si>
  <si>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</si>
  <si>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</si>
  <si>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</si>
  <si>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</si>
  <si>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</si>
  <si>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</si>
  <si>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</si>
  <si>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</si>
  <si>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</si>
  <si>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</si>
  <si>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</si>
  <si>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</si>
  <si>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</si>
  <si>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</si>
  <si>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</si>
  <si>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</si>
  <si>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</si>
  <si>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</si>
  <si>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</si>
  <si>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</si>
  <si>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</si>
  <si>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</si>
  <si>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</si>
  <si>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</si>
  <si>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</si>
  <si>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</si>
  <si>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</si>
  <si>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</si>
  <si>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</si>
  <si>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</si>
  <si>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</si>
  <si>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</si>
  <si>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</si>
  <si>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</si>
  <si>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</si>
  <si>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</si>
  <si>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</si>
  <si>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</si>
  <si>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</si>
  <si>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</si>
  <si>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</si>
  <si>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</si>
  <si>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</si>
  <si>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</si>
  <si>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</si>
  <si>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</si>
  <si>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</si>
  <si>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</si>
  <si>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</si>
  <si>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</si>
  <si>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</si>
  <si>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</si>
  <si>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</si>
  <si>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</si>
  <si>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</si>
  <si>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</si>
  <si>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</si>
  <si>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</si>
  <si>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</si>
  <si>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</si>
  <si>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</si>
  <si>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</si>
  <si>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</si>
  <si>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</si>
  <si>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</si>
  <si>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</si>
  <si>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</si>
  <si>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</si>
  <si>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</si>
  <si>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</si>
  <si>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</si>
  <si>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</si>
  <si>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</si>
  <si>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</si>
  <si>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</si>
  <si>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</si>
  <si>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</si>
  <si>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</si>
  <si>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</si>
  <si>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</si>
  <si>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</si>
  <si>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</si>
  <si>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</si>
  <si>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</si>
  <si>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</si>
  <si>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</si>
  <si>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</si>
  <si>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</si>
  <si>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</si>
  <si>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</si>
  <si>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</si>
  <si>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</si>
  <si>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</si>
  <si>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</si>
  <si>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</si>
  <si>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</si>
  <si>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</si>
  <si>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</si>
  <si>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</si>
  <si>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</si>
  <si>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</si>
  <si>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</si>
  <si>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</si>
  <si>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</si>
  <si>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</si>
  <si>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</si>
  <si>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</si>
  <si>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</si>
  <si>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</si>
  <si>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</si>
  <si>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</si>
  <si>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</si>
  <si>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</si>
  <si>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</si>
  <si>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</si>
  <si>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</si>
  <si>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</si>
  <si>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</si>
  <si>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</si>
  <si>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</si>
  <si>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</si>
  <si>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</si>
  <si>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</si>
  <si>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</si>
  <si>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</si>
  <si>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</si>
  <si>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</si>
  <si>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</si>
  <si>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</si>
  <si>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</si>
  <si>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</si>
  <si>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</si>
  <si>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</si>
  <si>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</si>
  <si>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</si>
  <si>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</si>
  <si>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</si>
  <si>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</si>
  <si>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</si>
  <si>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</si>
  <si>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</si>
  <si>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</si>
  <si>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</si>
  <si>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</si>
  <si>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</si>
  <si>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</si>
  <si>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</si>
  <si>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</si>
  <si>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</si>
  <si>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</si>
  <si>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</si>
  <si>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</si>
  <si>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</si>
  <si>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</si>
  <si>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</si>
  <si>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</si>
  <si>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</si>
  <si>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</si>
  <si>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</si>
  <si>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</si>
  <si>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</si>
  <si>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</si>
  <si>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</si>
  <si>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</si>
  <si>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</si>
  <si>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</si>
  <si>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</si>
  <si>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</si>
  <si>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</si>
  <si>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</si>
  <si>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</si>
  <si>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</si>
  <si>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</si>
  <si>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</si>
  <si>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</si>
  <si>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</si>
  <si>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</si>
  <si>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</si>
  <si>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</si>
  <si>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</si>
  <si>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</si>
  <si>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</si>
  <si>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</si>
  <si>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</si>
  <si>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</si>
  <si>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</si>
  <si>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</si>
  <si>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</si>
  <si>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</si>
  <si>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</si>
  <si>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</si>
  <si>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</si>
  <si>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</si>
  <si>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</si>
  <si>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</si>
  <si>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</si>
  <si>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</si>
  <si>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</si>
  <si>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</si>
  <si>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</si>
  <si>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</si>
  <si>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</si>
  <si>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</si>
  <si>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</si>
  <si>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</si>
  <si>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</si>
  <si>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</si>
  <si>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</si>
  <si>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</si>
  <si>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</si>
  <si>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</si>
  <si>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</si>
  <si>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</si>
  <si>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</si>
  <si>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</si>
  <si>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</si>
  <si>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</si>
  <si>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</si>
  <si>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</si>
  <si>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</si>
  <si>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</si>
  <si>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</si>
  <si>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</si>
  <si>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</si>
  <si>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</si>
  <si>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</si>
  <si>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</si>
  <si>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</si>
  <si>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</si>
  <si>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</si>
  <si>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</si>
  <si>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</si>
  <si>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</si>
  <si>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</si>
  <si>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</si>
  <si>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</si>
  <si>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</si>
  <si>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</si>
  <si>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</si>
  <si>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</si>
  <si>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</si>
  <si>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</si>
  <si>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</si>
  <si>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</si>
  <si>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</si>
  <si>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</si>
  <si>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</si>
  <si>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</si>
  <si>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</si>
  <si>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</si>
  <si>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</si>
  <si>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</si>
  <si>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</si>
  <si>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</si>
  <si>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</si>
  <si>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</si>
  <si>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</si>
  <si>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</si>
  <si>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</si>
  <si>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</si>
  <si>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</si>
  <si>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</si>
  <si>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</si>
  <si>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</si>
  <si>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</si>
  <si>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</si>
  <si>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</si>
  <si>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</si>
  <si>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</si>
  <si>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</si>
  <si>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</si>
  <si>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</si>
  <si>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</si>
  <si>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</si>
  <si>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</si>
  <si>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</si>
  <si>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</si>
  <si>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</si>
  <si>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</si>
  <si>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</si>
  <si>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</si>
  <si>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</si>
  <si>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</si>
  <si>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</si>
  <si>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</si>
  <si>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</si>
  <si>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</si>
  <si>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</si>
  <si>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</si>
  <si>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</si>
  <si>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</si>
  <si>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</si>
  <si>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</si>
  <si>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</si>
  <si>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</si>
  <si>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</si>
  <si>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</si>
  <si>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</si>
  <si>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</si>
  <si>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</si>
  <si>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</si>
  <si>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</si>
  <si>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</si>
  <si>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</si>
  <si>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</si>
  <si>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</si>
  <si>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</si>
  <si>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</si>
  <si>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</si>
  <si>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</si>
  <si>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</si>
  <si>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</si>
  <si>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</si>
  <si>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</si>
  <si>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</si>
  <si>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</si>
  <si>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</si>
  <si>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</si>
  <si>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</si>
  <si>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</si>
  <si>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</si>
  <si>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</si>
  <si>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</si>
  <si>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</si>
  <si>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</si>
  <si>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</si>
  <si>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</si>
  <si>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</si>
  <si>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</si>
  <si>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</si>
  <si>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</si>
  <si>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</si>
  <si>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</si>
  <si>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</si>
  <si>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</si>
  <si>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</si>
  <si>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</si>
  <si>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</si>
  <si>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</si>
  <si>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</si>
  <si>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</si>
  <si>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</si>
  <si>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</si>
  <si>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</si>
  <si>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</si>
  <si>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</si>
  <si>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</si>
  <si>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</si>
  <si>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</si>
  <si>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</si>
  <si>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</si>
  <si>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</si>
  <si>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</si>
  <si>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</si>
  <si>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</si>
  <si>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</si>
  <si>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</si>
  <si>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</si>
  <si>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</si>
  <si>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</si>
  <si>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</si>
  <si>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</si>
  <si>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</si>
  <si>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</si>
  <si>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</si>
  <si>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</si>
  <si>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</si>
  <si>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</si>
  <si>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</si>
  <si>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</si>
  <si>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</si>
  <si>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</si>
  <si>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</si>
  <si>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</si>
  <si>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</si>
  <si>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</si>
  <si>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</si>
  <si>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</si>
  <si>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</si>
  <si>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</si>
  <si>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</si>
  <si>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</si>
  <si>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</si>
  <si>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</si>
  <si>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</si>
  <si>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</si>
  <si>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</si>
  <si>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</si>
  <si>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</si>
  <si>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</si>
  <si>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</si>
  <si>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</si>
  <si>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</si>
  <si>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</si>
  <si>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</si>
  <si>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</si>
  <si>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</si>
  <si>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</si>
  <si>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</si>
  <si>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</si>
  <si>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</si>
  <si>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</si>
  <si>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</si>
  <si>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</si>
  <si>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</si>
  <si>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</si>
  <si>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</si>
  <si>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</si>
  <si>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</si>
  <si>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</si>
  <si>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</si>
  <si>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</si>
  <si>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</si>
  <si>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</si>
  <si>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</si>
  <si>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</si>
  <si>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</si>
  <si>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</si>
  <si>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</si>
  <si>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</si>
  <si>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</si>
  <si>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</si>
  <si>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</si>
  <si>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</si>
  <si>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</si>
  <si>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</si>
  <si>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</si>
  <si>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</si>
  <si>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</si>
  <si>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</si>
  <si>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</si>
  <si>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</si>
  <si>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</si>
  <si>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</si>
  <si>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</si>
  <si>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</si>
  <si>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</si>
  <si>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</si>
  <si>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</si>
  <si>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</si>
  <si>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</si>
  <si>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</si>
  <si>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</si>
  <si>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</si>
  <si>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</si>
  <si>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</si>
  <si>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</si>
  <si>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</si>
  <si>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</si>
  <si>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</si>
  <si>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</si>
  <si>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</si>
  <si>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</si>
  <si>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</si>
  <si>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</si>
  <si>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</si>
  <si>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</si>
  <si>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</si>
  <si>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</si>
  <si>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</si>
  <si>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</si>
  <si>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</si>
  <si>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</si>
  <si>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</si>
  <si>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</si>
  <si>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</si>
  <si>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</si>
  <si>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</si>
  <si>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</si>
  <si>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</si>
  <si>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</si>
  <si>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</si>
  <si>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</si>
  <si>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</si>
  <si>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</si>
  <si>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</si>
  <si>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</si>
  <si>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</si>
  <si>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</si>
  <si>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</si>
  <si>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</si>
  <si>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</si>
  <si>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</si>
  <si>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</si>
  <si>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</si>
  <si>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</si>
  <si>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</si>
  <si>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</si>
  <si>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</si>
  <si>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</si>
  <si>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</si>
  <si>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</si>
  <si>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</si>
  <si>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</si>
  <si>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</si>
  <si>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</si>
  <si>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</si>
  <si>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</si>
  <si>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</si>
  <si>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</si>
  <si>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</si>
  <si>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</si>
  <si>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</si>
  <si>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</si>
  <si>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</si>
  <si>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</si>
  <si>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</si>
  <si>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</si>
  <si>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</si>
  <si>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</si>
  <si>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</si>
  <si>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</si>
  <si>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</si>
  <si>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</si>
  <si>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</si>
  <si>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</si>
  <si>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</si>
  <si>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</si>
  <si>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</si>
  <si>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</si>
  <si>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</si>
  <si>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</si>
  <si>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</si>
  <si>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</si>
  <si>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</si>
  <si>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</si>
  <si>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</si>
  <si>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</si>
  <si>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</si>
  <si>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</si>
  <si>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</si>
  <si>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</si>
  <si>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</si>
  <si>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</si>
  <si>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</si>
  <si>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</si>
  <si>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</si>
  <si>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</si>
  <si>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</si>
  <si>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</si>
  <si>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</si>
  <si>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</si>
  <si>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</si>
  <si>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</si>
  <si>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</si>
  <si>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</si>
  <si>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</si>
  <si>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</si>
  <si>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</si>
  <si>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</si>
  <si>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</si>
  <si>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</si>
  <si>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</si>
  <si>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</si>
  <si>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</si>
  <si>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</si>
  <si>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</si>
  <si>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</si>
  <si>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</si>
  <si>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</si>
  <si>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</si>
  <si>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</si>
  <si>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</si>
  <si>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</si>
  <si>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</si>
  <si>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</si>
  <si>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</si>
  <si>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</si>
  <si>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</si>
  <si>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</si>
  <si>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</si>
  <si>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</si>
  <si>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</si>
  <si>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</si>
  <si>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</si>
  <si>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</si>
  <si>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</si>
  <si>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</si>
  <si>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</si>
  <si>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</si>
  <si>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</si>
  <si>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</si>
  <si>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</si>
  <si>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</si>
  <si>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</si>
  <si>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</si>
  <si>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</si>
  <si>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</si>
  <si>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</si>
  <si>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</si>
  <si>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</si>
  <si>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</si>
  <si>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</si>
  <si>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</si>
  <si>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</si>
  <si>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</si>
  <si>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</si>
  <si>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</si>
  <si>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</si>
  <si>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</si>
  <si>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</si>
  <si>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</si>
  <si>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</si>
  <si>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</si>
  <si>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</si>
  <si>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</si>
  <si>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</si>
  <si>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</si>
  <si>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</si>
  <si>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</si>
  <si>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</si>
  <si>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</si>
  <si>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</si>
  <si>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</si>
  <si>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</si>
  <si>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</si>
  <si>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</si>
  <si>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</si>
  <si>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</si>
  <si>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</si>
  <si>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</si>
  <si>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</si>
  <si>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</si>
  <si>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</si>
  <si>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</si>
  <si>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</si>
  <si>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</si>
  <si>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</si>
  <si>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</si>
  <si>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</si>
  <si>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</si>
  <si>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</si>
  <si>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</si>
  <si>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</si>
  <si>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</si>
  <si>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</si>
  <si>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</si>
  <si>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</si>
  <si>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</si>
  <si>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</si>
  <si>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</si>
  <si>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</si>
  <si>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</si>
  <si>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</si>
  <si>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</si>
  <si>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</si>
  <si>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</si>
  <si>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</si>
  <si>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</si>
  <si>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</si>
  <si>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</si>
  <si>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</si>
  <si>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</si>
  <si>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</si>
  <si>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</si>
  <si>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</si>
  <si>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</si>
  <si>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</si>
  <si>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</si>
  <si>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</si>
  <si>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</si>
  <si>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</si>
  <si>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</si>
  <si>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</si>
  <si>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</si>
  <si>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</si>
  <si>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</si>
  <si>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</si>
  <si>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</si>
  <si>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</si>
  <si>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</si>
  <si>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</si>
  <si>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</si>
  <si>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</si>
  <si>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</si>
  <si>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</si>
  <si>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</si>
  <si>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</si>
  <si>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</si>
  <si>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</si>
  <si>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</si>
  <si>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</si>
  <si>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</si>
  <si>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</si>
  <si>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</si>
  <si>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</si>
  <si>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</si>
  <si>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</si>
  <si>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</si>
  <si>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</si>
  <si>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</si>
  <si>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</si>
  <si>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</si>
  <si>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</si>
  <si>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</si>
  <si>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</si>
  <si>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</si>
  <si>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</si>
  <si>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</si>
  <si>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</si>
  <si>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</si>
  <si>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</si>
  <si>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</si>
  <si>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</si>
  <si>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</si>
  <si>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</si>
  <si>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</si>
  <si>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</si>
  <si>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</si>
  <si>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</si>
  <si>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</si>
  <si>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</si>
  <si>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</si>
  <si>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</si>
  <si>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</si>
  <si>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</si>
  <si>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</si>
  <si>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</si>
  <si>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</si>
  <si>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</si>
  <si>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</si>
  <si>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</si>
  <si>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</si>
  <si>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</si>
  <si>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</si>
  <si>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</si>
  <si>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</si>
  <si>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</si>
  <si>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</si>
  <si>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</si>
  <si>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</si>
  <si>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</si>
  <si>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</si>
  <si>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</si>
  <si>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</si>
  <si>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</si>
  <si>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</si>
  <si>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</si>
  <si>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</si>
  <si>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</si>
  <si>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</si>
  <si>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</si>
  <si>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</si>
  <si>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</si>
  <si>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</si>
  <si>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</si>
  <si>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</si>
  <si>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</si>
  <si>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</si>
  <si>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</si>
  <si>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</si>
  <si>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</si>
  <si>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</si>
  <si>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</si>
  <si>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</si>
  <si>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</si>
  <si>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</si>
  <si>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</si>
  <si>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</si>
  <si>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</si>
  <si>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</si>
  <si>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</si>
  <si>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</si>
  <si>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</si>
  <si>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</si>
  <si>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</si>
  <si>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</si>
  <si>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</si>
  <si>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</si>
  <si>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</si>
  <si>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</si>
  <si>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</si>
  <si>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</si>
  <si>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</si>
  <si>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</si>
  <si>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</si>
  <si>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</si>
  <si>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</si>
  <si>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</si>
  <si>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</si>
  <si>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</si>
  <si>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</si>
  <si>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</si>
  <si>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</si>
  <si>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</si>
  <si>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</si>
  <si>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</si>
  <si>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</si>
  <si>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</si>
  <si>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</si>
  <si>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</si>
  <si>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</si>
  <si>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</si>
  <si>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</si>
  <si>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</si>
  <si>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</si>
  <si>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</si>
  <si>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</si>
  <si>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</si>
  <si>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</si>
  <si>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</si>
  <si>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</si>
  <si>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</si>
  <si>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</si>
  <si>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</si>
  <si>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</si>
  <si>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</si>
  <si>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</si>
  <si>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</si>
  <si>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</si>
  <si>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</si>
  <si>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</si>
  <si>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</si>
  <si>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</si>
  <si>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</si>
  <si>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</si>
  <si>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</si>
  <si>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</si>
  <si>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</si>
  <si>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</si>
  <si>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</si>
  <si>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</si>
  <si>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</si>
  <si>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</si>
  <si>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</si>
  <si>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</si>
  <si>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</si>
  <si>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</si>
  <si>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</si>
  <si>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</si>
  <si>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</si>
  <si>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</si>
  <si>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</si>
  <si>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</si>
  <si>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</si>
  <si>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</si>
  <si>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</si>
  <si>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</si>
  <si>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</si>
  <si>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</si>
  <si>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</si>
  <si>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</si>
  <si>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</si>
  <si>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</si>
  <si>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</si>
  <si>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</si>
  <si>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</si>
  <si>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</si>
  <si>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</si>
  <si>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</si>
  <si>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</si>
  <si>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</si>
  <si>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</si>
  <si>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</si>
  <si>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</si>
  <si>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</si>
  <si>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</si>
  <si>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</si>
  <si>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</si>
  <si>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</si>
  <si>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</si>
  <si>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</si>
  <si>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</si>
  <si>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</si>
  <si>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</si>
  <si>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</si>
  <si>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</si>
  <si>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</si>
  <si>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</si>
  <si>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</si>
  <si>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</si>
  <si>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</si>
  <si>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</si>
  <si>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</si>
  <si>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</si>
  <si>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</si>
  <si>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</si>
  <si>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</si>
  <si>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</si>
  <si>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</si>
  <si>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</si>
  <si>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</si>
  <si>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</si>
  <si>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</si>
  <si>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</si>
  <si>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</si>
  <si>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</si>
  <si>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</si>
  <si>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</si>
  <si>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</si>
  <si>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</si>
  <si>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</si>
  <si>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</si>
  <si>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</si>
  <si>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</si>
  <si>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</si>
  <si>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</si>
  <si>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</si>
  <si>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</si>
  <si>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</si>
  <si>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</si>
  <si>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</si>
  <si>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</si>
  <si>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</si>
  <si>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</si>
  <si>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</si>
  <si>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</si>
  <si>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</si>
  <si>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</si>
  <si>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</si>
  <si>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</si>
  <si>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</si>
  <si>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</si>
  <si>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</si>
  <si>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</si>
  <si>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</si>
  <si>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</si>
  <si>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</si>
  <si>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</si>
  <si>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</si>
  <si>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</si>
  <si>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</si>
  <si>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</si>
  <si>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</si>
  <si>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</si>
  <si>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</si>
  <si>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</si>
  <si>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</si>
  <si>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</si>
  <si>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</si>
  <si>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</si>
  <si>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</si>
  <si>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</si>
  <si>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</si>
  <si>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</si>
  <si>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</si>
  <si>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</si>
  <si>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</si>
  <si>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</si>
  <si>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</si>
  <si>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</si>
  <si>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</si>
  <si>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</si>
  <si>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</si>
  <si>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</si>
  <si>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</si>
  <si>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</si>
  <si>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</si>
  <si>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</si>
  <si>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</si>
  <si>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</si>
  <si>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</si>
  <si>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</si>
  <si>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</si>
  <si>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</si>
  <si>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</si>
  <si>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</si>
  <si>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</si>
  <si>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</si>
  <si>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</si>
  <si>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</si>
  <si>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</si>
  <si>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</si>
  <si>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</si>
  <si>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</si>
  <si>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</si>
  <si>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</si>
  <si>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</si>
  <si>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</si>
  <si>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</si>
  <si>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</si>
  <si>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</si>
  <si>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</si>
  <si>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</si>
  <si>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</si>
  <si>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</si>
  <si>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</si>
  <si>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</si>
  <si>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</si>
  <si>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</si>
  <si>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</si>
  <si>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</si>
  <si>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</si>
  <si>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</si>
  <si>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</si>
  <si>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</si>
  <si>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</si>
  <si>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</si>
  <si>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</si>
  <si>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</si>
  <si>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</si>
  <si>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</si>
  <si>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</si>
  <si>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</si>
  <si>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</si>
  <si>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</si>
  <si>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</si>
  <si>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</si>
  <si>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</si>
  <si>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</si>
  <si>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</si>
  <si>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</si>
  <si>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</si>
  <si>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</si>
  <si>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</si>
  <si>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</si>
  <si>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</si>
  <si>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</si>
  <si>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</si>
  <si>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</si>
  <si>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</si>
  <si>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</si>
  <si>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</si>
  <si>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</si>
  <si>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</si>
  <si>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</si>
  <si>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</si>
  <si>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</si>
  <si>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</si>
  <si>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</si>
  <si>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</si>
  <si>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</si>
  <si>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</si>
  <si>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</si>
  <si>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</si>
  <si>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</si>
  <si>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</si>
  <si>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</si>
  <si>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</si>
  <si>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</si>
  <si>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</si>
  <si>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</si>
  <si>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</si>
  <si>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</si>
  <si>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</si>
  <si>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</si>
  <si>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</si>
  <si>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</si>
  <si>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</si>
  <si>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</si>
  <si>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</si>
  <si>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</si>
  <si>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</si>
  <si>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</si>
  <si>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</si>
  <si>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</si>
  <si>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</si>
  <si>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</si>
  <si>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</si>
  <si>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</si>
  <si>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</si>
  <si>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</si>
  <si>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</si>
  <si>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</si>
  <si>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</si>
  <si>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</si>
  <si>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</si>
  <si>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</si>
  <si>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</si>
  <si>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</si>
  <si>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</si>
  <si>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</si>
  <si>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</si>
  <si>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</si>
  <si>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</si>
  <si>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</si>
  <si>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</si>
  <si>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</si>
  <si>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</si>
  <si>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</si>
  <si>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</si>
  <si>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</si>
  <si>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</si>
  <si>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</si>
  <si>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</si>
  <si>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</si>
  <si>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</si>
  <si>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</si>
  <si>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</si>
  <si>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</si>
  <si>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</si>
  <si>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</si>
  <si>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</si>
  <si>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</si>
  <si>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</si>
  <si>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</si>
  <si>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</si>
  <si>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</si>
  <si>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</si>
  <si>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</si>
  <si>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</si>
  <si>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</si>
  <si>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</si>
  <si>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</si>
  <si>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</si>
  <si>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</si>
  <si>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</si>
  <si>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</si>
  <si>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</si>
  <si>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</si>
  <si>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</si>
  <si>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</si>
  <si>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</si>
  <si>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</si>
  <si>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</si>
  <si>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</si>
  <si>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</si>
  <si>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</si>
  <si>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</si>
  <si>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</si>
  <si>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</si>
  <si>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</si>
  <si>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</si>
  <si>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</si>
  <si>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</si>
  <si>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</si>
  <si>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</si>
  <si>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</si>
  <si>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</si>
  <si>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</si>
  <si>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</si>
  <si>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</si>
  <si>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</si>
  <si>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</si>
  <si>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</si>
  <si>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</si>
  <si>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</si>
  <si>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</si>
  <si>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</si>
  <si>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</si>
  <si>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</si>
  <si>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</si>
  <si>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</si>
  <si>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</si>
  <si>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</si>
  <si>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</si>
  <si>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</si>
  <si>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</si>
  <si>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</si>
  <si>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</si>
  <si>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</si>
  <si>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</si>
  <si>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</si>
  <si>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</si>
  <si>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</si>
  <si>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</si>
  <si>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</si>
  <si>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</si>
  <si>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</si>
  <si>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</si>
  <si>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</si>
  <si>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</si>
  <si>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</si>
  <si>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</si>
  <si>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</si>
  <si>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</si>
  <si>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</si>
  <si>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</si>
  <si>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</si>
  <si>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</si>
  <si>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</si>
  <si>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</si>
  <si>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</si>
  <si>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</si>
  <si>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</si>
  <si>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</si>
  <si>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</si>
  <si>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</si>
  <si>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</si>
  <si>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</si>
  <si>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</si>
  <si>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</si>
  <si>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</si>
  <si>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</si>
  <si>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</si>
  <si>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</si>
  <si>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</si>
  <si>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</si>
  <si>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</si>
  <si>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</si>
  <si>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</si>
  <si>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</si>
  <si>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</si>
  <si>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</si>
  <si>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</si>
  <si>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</si>
  <si>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</si>
  <si>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</si>
  <si>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</si>
  <si>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</si>
  <si>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</si>
  <si>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</si>
  <si>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</si>
  <si>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</si>
  <si>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</si>
  <si>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</si>
  <si>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</si>
  <si>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</si>
  <si>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</si>
  <si>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</si>
  <si>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</si>
  <si>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</si>
  <si>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</si>
  <si>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</si>
  <si>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</si>
  <si>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</si>
  <si>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</si>
  <si>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</si>
  <si>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</si>
  <si>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</si>
  <si>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</si>
  <si>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</si>
  <si>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</si>
  <si>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</si>
  <si>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</si>
  <si>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</si>
  <si>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</si>
  <si>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</si>
  <si>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</si>
  <si>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</si>
  <si>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</si>
  <si>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</si>
  <si>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</si>
  <si>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</si>
  <si>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</si>
  <si>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</si>
  <si>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</si>
  <si>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</si>
  <si>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</si>
  <si>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</si>
  <si>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</si>
  <si>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</si>
  <si>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</si>
  <si>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</si>
  <si>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</si>
  <si>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</si>
  <si>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</si>
  <si>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</si>
  <si>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</si>
  <si>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</si>
  <si>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</si>
  <si>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</si>
  <si>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</si>
  <si>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</si>
  <si>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</si>
  <si>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</si>
  <si>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</si>
  <si>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</si>
  <si>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</si>
  <si>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</si>
  <si>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</si>
  <si>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</si>
  <si>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</si>
  <si>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</si>
  <si>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</si>
  <si>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</si>
  <si>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</si>
  <si>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</si>
  <si>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</si>
  <si>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</si>
  <si>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</si>
  <si>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</si>
  <si>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</si>
  <si>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</si>
  <si>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</si>
  <si>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</si>
  <si>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</si>
  <si>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</si>
  <si>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</si>
  <si>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</si>
  <si>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</si>
  <si>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</si>
  <si>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</si>
  <si>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</si>
  <si>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</si>
  <si>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</si>
  <si>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</si>
  <si>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</si>
  <si>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</si>
  <si>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</si>
  <si>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</si>
  <si>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</si>
  <si>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</si>
  <si>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</si>
  <si>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</si>
  <si>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</si>
  <si>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</si>
  <si>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</si>
  <si>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</si>
  <si>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</si>
  <si>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</si>
  <si>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</si>
  <si>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</si>
  <si>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</si>
  <si>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</si>
  <si>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</si>
  <si>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</si>
  <si>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</si>
  <si>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</si>
  <si>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</si>
  <si>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</si>
  <si>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</si>
  <si>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</si>
  <si>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</si>
  <si>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</si>
  <si>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</si>
  <si>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</si>
  <si>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</si>
  <si>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</si>
  <si>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</si>
  <si>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</si>
  <si>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</si>
  <si>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</si>
  <si>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</si>
  <si>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</si>
  <si>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</si>
  <si>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</si>
  <si>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</si>
  <si>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</si>
  <si>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</si>
  <si>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</si>
  <si>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</si>
  <si>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</si>
  <si>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</si>
  <si>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</si>
  <si>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</si>
  <si>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</si>
  <si>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</si>
  <si>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</si>
  <si>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</si>
  <si>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</si>
  <si>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</si>
  <si>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</si>
  <si>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</si>
  <si>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</si>
  <si>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</si>
  <si>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</si>
  <si>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</si>
  <si>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</si>
  <si>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</si>
  <si>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</si>
  <si>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</si>
  <si>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</si>
  <si>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</si>
  <si>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</si>
  <si>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</si>
  <si>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</si>
  <si>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</si>
  <si>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</si>
  <si>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</si>
  <si>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</si>
  <si>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</si>
  <si>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</si>
  <si>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</si>
  <si>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</si>
  <si>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</si>
  <si>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</si>
  <si>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</si>
  <si>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</si>
  <si>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</si>
  <si>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</si>
  <si>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</si>
  <si>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</si>
  <si>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</si>
  <si>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</si>
  <si>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</si>
  <si>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</si>
  <si>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</si>
  <si>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</si>
  <si>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</si>
  <si>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</si>
  <si>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</si>
  <si>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</si>
  <si>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</si>
  <si>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</si>
  <si>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</si>
  <si>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</si>
  <si>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</si>
  <si>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</si>
  <si>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</si>
  <si>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</si>
  <si>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</si>
  <si>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</si>
  <si>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</si>
  <si>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</si>
  <si>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</si>
  <si>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</si>
  <si>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</si>
  <si>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</si>
  <si>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</si>
  <si>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</si>
  <si>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</si>
  <si>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</si>
  <si>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</si>
  <si>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</si>
  <si>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</si>
  <si>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</si>
  <si>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</si>
  <si>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</si>
  <si>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</si>
  <si>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</si>
  <si>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</si>
  <si>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</si>
  <si>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</si>
  <si>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</si>
  <si>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</si>
  <si>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</si>
  <si>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</si>
  <si>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</si>
  <si>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</si>
  <si>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</si>
  <si>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</si>
  <si>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</si>
  <si>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</si>
  <si>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</si>
  <si>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</si>
  <si>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</si>
  <si>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</si>
  <si>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</si>
  <si>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</si>
  <si>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</si>
  <si>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</si>
  <si>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</si>
  <si>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</si>
  <si>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</si>
  <si>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</si>
  <si>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</si>
  <si>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</si>
  <si>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</si>
  <si>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</si>
  <si>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</si>
  <si>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</si>
  <si>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</si>
  <si>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</si>
  <si>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</si>
  <si>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</si>
  <si>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</si>
  <si>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</si>
  <si>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</si>
  <si>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</si>
  <si>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</si>
  <si>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</si>
  <si>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</si>
  <si>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</si>
  <si>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</si>
  <si>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</si>
  <si>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</si>
  <si>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</si>
  <si>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</si>
  <si>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</si>
  <si>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</si>
  <si>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</si>
  <si>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</si>
  <si>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</si>
  <si>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</si>
  <si>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</si>
  <si>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</si>
  <si>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</si>
  <si>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</si>
  <si>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</si>
  <si>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</si>
  <si>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</si>
  <si>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</si>
  <si>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</si>
  <si>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</si>
  <si>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</si>
  <si>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</si>
  <si>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</si>
  <si>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</si>
  <si>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</si>
  <si>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</si>
  <si>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</si>
  <si>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</si>
  <si>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</si>
  <si>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</si>
  <si>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</si>
  <si>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</si>
  <si>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</si>
  <si>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</si>
  <si>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</si>
  <si>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</si>
  <si>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</si>
  <si>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</si>
  <si>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</si>
  <si>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</si>
  <si>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</si>
  <si>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</si>
  <si>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</si>
  <si>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</si>
  <si>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</si>
  <si>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</si>
  <si>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</si>
  <si>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</si>
  <si>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</si>
  <si>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</si>
  <si>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</si>
  <si>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</si>
  <si>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</si>
  <si>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</si>
  <si>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</si>
  <si>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</si>
  <si>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</si>
  <si>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</si>
  <si>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</si>
  <si>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</si>
  <si>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</si>
  <si>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</si>
  <si>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</si>
  <si>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</si>
  <si>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</si>
  <si>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</si>
  <si>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</si>
  <si>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</si>
  <si>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</si>
  <si>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</si>
  <si>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</si>
  <si>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</si>
  <si>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</si>
  <si>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</si>
  <si>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</si>
  <si>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</si>
  <si>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</si>
  <si>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</si>
  <si>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</si>
  <si>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</si>
  <si>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</si>
  <si>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</si>
  <si>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</si>
  <si>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</si>
  <si>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</si>
  <si>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</si>
  <si>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</si>
  <si>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</si>
  <si>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</si>
  <si>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</si>
  <si>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</si>
  <si>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</si>
  <si>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</si>
  <si>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</si>
  <si>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</si>
  <si>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</si>
  <si>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</si>
  <si>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</si>
  <si>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</si>
  <si>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</si>
  <si>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</si>
  <si>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</si>
  <si>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</si>
  <si>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</si>
  <si>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</si>
  <si>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</si>
  <si>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</si>
  <si>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</si>
  <si>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</si>
  <si>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</si>
  <si>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</si>
  <si>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</si>
  <si>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</si>
  <si>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</si>
  <si>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</si>
  <si>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</si>
  <si>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</si>
  <si>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</si>
  <si>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</si>
  <si>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</si>
  <si>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</si>
  <si>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</si>
  <si>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</si>
  <si>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</si>
  <si>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</si>
  <si>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</si>
  <si>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</si>
  <si>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</si>
  <si>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</si>
  <si>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</si>
  <si>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</si>
  <si>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</si>
  <si>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</si>
  <si>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</si>
  <si>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</si>
  <si>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</si>
  <si>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</si>
  <si>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</si>
  <si>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</si>
  <si>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</si>
  <si>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</si>
  <si>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</si>
  <si>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</si>
  <si>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</si>
  <si>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</si>
  <si>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</si>
  <si>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</si>
  <si>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</si>
  <si>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</si>
  <si>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</si>
  <si>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</si>
  <si>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</si>
  <si>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</si>
  <si>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</si>
  <si>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</si>
  <si>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</si>
  <si>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</si>
  <si>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</si>
  <si>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</si>
  <si>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</si>
  <si>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</si>
  <si>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</si>
  <si>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</si>
  <si>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</si>
  <si>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</si>
  <si>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</si>
  <si>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</si>
  <si>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</si>
  <si>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</si>
  <si>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</si>
  <si>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</si>
  <si>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</si>
  <si>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</si>
  <si>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</si>
  <si>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</si>
  <si>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</si>
  <si>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</si>
  <si>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</si>
  <si>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</si>
  <si>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</si>
  <si>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</si>
  <si>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</si>
  <si>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</si>
  <si>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</si>
  <si>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</si>
  <si>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</si>
  <si>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</si>
  <si>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</si>
  <si>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</si>
  <si>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</si>
  <si>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</si>
  <si>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</si>
  <si>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</si>
  <si>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</si>
  <si>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</si>
  <si>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</si>
  <si>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</si>
  <si>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</si>
  <si>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</si>
  <si>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</si>
  <si>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</si>
  <si>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</si>
  <si>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</si>
  <si>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</si>
  <si>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</si>
  <si>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</si>
  <si>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</si>
  <si>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</si>
  <si>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</si>
  <si>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</si>
  <si>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</si>
  <si>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</si>
  <si>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</si>
  <si>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</si>
  <si>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</si>
  <si>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</si>
  <si>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</si>
  <si>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</si>
  <si>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</si>
  <si>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</si>
  <si>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</si>
  <si>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</si>
  <si>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</si>
  <si>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</si>
  <si>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</si>
  <si>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</si>
  <si>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</si>
  <si>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</si>
  <si>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</si>
  <si>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</si>
  <si>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</si>
  <si>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</si>
  <si>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</si>
  <si>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</si>
  <si>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</si>
  <si>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</si>
  <si>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</si>
  <si>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</si>
  <si>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</si>
  <si>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</si>
  <si>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</si>
  <si>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</si>
  <si>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</si>
  <si>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</si>
  <si>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</si>
  <si>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</si>
  <si>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</si>
  <si>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</si>
  <si>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</si>
  <si>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</si>
  <si>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</si>
  <si>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</si>
  <si>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</si>
  <si>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</si>
  <si>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</si>
  <si>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</si>
  <si>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</si>
  <si>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</si>
  <si>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</si>
  <si>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</si>
  <si>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</si>
  <si>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</si>
  <si>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</si>
  <si>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</si>
  <si>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</si>
  <si>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</si>
  <si>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</si>
  <si>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</si>
  <si>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</si>
  <si>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</si>
  <si>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</si>
  <si>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</si>
  <si>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</si>
  <si>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</si>
  <si>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</si>
  <si>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</si>
  <si>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</si>
  <si>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</si>
  <si>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</si>
  <si>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</si>
  <si>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</si>
  <si>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</si>
  <si>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</si>
  <si>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</si>
  <si>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</si>
  <si>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</si>
  <si>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</si>
  <si>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</si>
  <si>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</si>
  <si>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</si>
  <si>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</si>
  <si>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</si>
  <si>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</si>
  <si>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</si>
  <si>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</si>
  <si>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</si>
  <si>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</si>
  <si>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</si>
  <si>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</si>
  <si>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</si>
  <si>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</si>
  <si>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</si>
  <si>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</si>
  <si>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</si>
  <si>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</si>
  <si>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</si>
  <si>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</si>
  <si>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</si>
  <si>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</si>
  <si>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</si>
  <si>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</si>
  <si>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</si>
  <si>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</si>
  <si>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</si>
  <si>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</si>
  <si>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</si>
  <si>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</si>
  <si>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</si>
  <si>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</si>
  <si>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</si>
  <si>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</si>
  <si>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</si>
  <si>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</si>
  <si>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</si>
  <si>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</si>
  <si>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</si>
  <si>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</si>
  <si>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</si>
  <si>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</si>
  <si>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</si>
  <si>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</si>
  <si>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</si>
  <si>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</si>
  <si>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</si>
  <si>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</si>
  <si>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</si>
  <si>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</si>
  <si>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</si>
  <si>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</si>
  <si>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</si>
  <si>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</si>
  <si>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</si>
  <si>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</si>
  <si>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</si>
  <si>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</si>
  <si>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</si>
  <si>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</si>
  <si>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</si>
  <si>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</si>
  <si>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</si>
  <si>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</si>
  <si>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</si>
  <si>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</si>
  <si>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</si>
  <si>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</si>
  <si>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</si>
  <si>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</si>
  <si>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</si>
  <si>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</si>
  <si>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</si>
  <si>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</si>
  <si>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</si>
  <si>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</si>
  <si>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</si>
  <si>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</si>
  <si>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</si>
  <si>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</si>
  <si>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</si>
  <si>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</si>
  <si>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</si>
  <si>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</si>
  <si>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</si>
  <si>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</si>
  <si>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</si>
  <si>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</si>
  <si>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</si>
  <si>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</si>
  <si>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</si>
  <si>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</si>
  <si>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</si>
  <si>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</si>
  <si>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</si>
  <si>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</si>
  <si>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</si>
  <si>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</si>
  <si>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</si>
  <si>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</si>
  <si>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</si>
  <si>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</si>
  <si>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</si>
  <si>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</si>
  <si>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</si>
  <si>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</si>
  <si>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</si>
  <si>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</si>
  <si>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</si>
  <si>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</si>
  <si>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</si>
  <si>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</si>
  <si>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</si>
  <si>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</si>
  <si>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</si>
  <si>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</si>
  <si>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</si>
  <si>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</si>
  <si>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</si>
  <si>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</si>
  <si>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</si>
  <si>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</si>
  <si>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</si>
  <si>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</si>
  <si>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</si>
  <si>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</si>
  <si>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</si>
  <si>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</si>
  <si>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</si>
  <si>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</si>
  <si>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</si>
  <si>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</si>
  <si>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</si>
  <si>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</si>
  <si>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</si>
  <si>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</si>
  <si>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</si>
  <si>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</si>
  <si>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</si>
  <si>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</si>
  <si>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</si>
  <si>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</si>
  <si>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</si>
  <si>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</si>
  <si>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</si>
  <si>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</si>
  <si>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</si>
  <si>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</si>
  <si>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</si>
  <si>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</si>
  <si>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</si>
  <si>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</si>
  <si>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</si>
  <si>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</si>
  <si>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</si>
  <si>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</si>
  <si>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</si>
  <si>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</si>
  <si>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</si>
  <si>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</si>
  <si>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</si>
  <si>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</si>
  <si>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</si>
  <si>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</si>
  <si>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</si>
  <si>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</si>
  <si>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</si>
  <si>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</si>
  <si>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</si>
  <si>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</si>
  <si>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</si>
  <si>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</si>
  <si>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</si>
  <si>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</si>
  <si>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</si>
  <si>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</si>
  <si>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</si>
  <si>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</si>
  <si>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</si>
  <si>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</si>
  <si>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</si>
  <si>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</si>
  <si>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</si>
  <si>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</si>
  <si>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</si>
  <si>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</si>
  <si>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</si>
  <si>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</si>
  <si>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</si>
  <si>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</si>
  <si>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</si>
  <si>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</si>
  <si>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</si>
  <si>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</si>
  <si>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</si>
  <si>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</si>
  <si>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</si>
  <si>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</si>
  <si>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</si>
  <si>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</si>
  <si>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</si>
  <si>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</si>
  <si>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</si>
  <si>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</si>
  <si>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</si>
  <si>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</si>
  <si>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</si>
  <si>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</si>
  <si>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</si>
  <si>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</si>
  <si>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</si>
  <si>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</si>
  <si>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</si>
  <si>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</si>
  <si>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</si>
  <si>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</si>
  <si>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</si>
  <si>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</si>
  <si>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</si>
  <si>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</si>
  <si>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</si>
  <si>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</si>
  <si>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</si>
  <si>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</si>
  <si>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</si>
  <si>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</si>
  <si>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</si>
  <si>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</si>
  <si>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</si>
  <si>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</si>
  <si>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</si>
  <si>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</si>
  <si>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</si>
  <si>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</si>
  <si>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</si>
  <si>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</si>
  <si>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</si>
  <si>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</si>
  <si>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</si>
  <si>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</si>
  <si>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</si>
  <si>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</si>
  <si>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</si>
  <si>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</si>
  <si>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</si>
  <si>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</si>
  <si>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</si>
  <si>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</si>
  <si>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</si>
  <si>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</si>
  <si>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</si>
  <si>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</si>
  <si>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</si>
  <si>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</si>
  <si>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</si>
  <si>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</si>
  <si>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</si>
  <si>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</si>
  <si>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</si>
  <si>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</si>
  <si>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</si>
  <si>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</si>
  <si>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</si>
  <si>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</si>
  <si>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</si>
  <si>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</si>
  <si>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</si>
  <si>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</si>
  <si>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</si>
  <si>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</si>
  <si>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</si>
  <si>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</si>
  <si>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</si>
  <si>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</si>
  <si>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</si>
  <si>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</si>
  <si>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</si>
  <si>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</si>
  <si>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</si>
  <si>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</si>
  <si>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</si>
  <si>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</si>
  <si>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</si>
  <si>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</si>
  <si>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</si>
  <si>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</si>
  <si>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</si>
  <si>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</si>
  <si>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</si>
  <si>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</si>
  <si>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</si>
  <si>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</si>
  <si>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</si>
  <si>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</si>
  <si>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</si>
  <si>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</si>
  <si>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</si>
  <si>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</si>
  <si>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</si>
  <si>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</si>
  <si>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</si>
  <si>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</si>
  <si>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</si>
  <si>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</si>
  <si>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</si>
  <si>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</si>
  <si>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</si>
  <si>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</si>
  <si>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</si>
  <si>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</si>
  <si>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</si>
  <si>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</si>
  <si>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</si>
  <si>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</si>
  <si>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</si>
  <si>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</si>
  <si>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</si>
  <si>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</si>
  <si>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</si>
  <si>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</si>
  <si>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</si>
  <si>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</si>
  <si>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</si>
  <si>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</si>
  <si>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</si>
  <si>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</si>
  <si>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</si>
  <si>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</si>
  <si>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</si>
  <si>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</si>
  <si>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</si>
  <si>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</si>
  <si>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</si>
  <si>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</si>
  <si>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</si>
  <si>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</si>
  <si>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</si>
  <si>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</si>
  <si>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</si>
  <si>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</si>
  <si>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</si>
  <si>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</si>
  <si>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</si>
  <si>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</si>
  <si>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</si>
  <si>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</si>
  <si>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</si>
  <si>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</si>
  <si>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</si>
  <si>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</si>
  <si>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</si>
  <si>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</si>
  <si>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</si>
  <si>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</si>
  <si>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</si>
  <si>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</si>
  <si>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</si>
  <si>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</si>
  <si>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</si>
  <si>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</si>
  <si>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</si>
  <si>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</si>
  <si>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</si>
  <si>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</si>
  <si>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</si>
  <si>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</si>
  <si>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</si>
  <si>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</si>
  <si>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</si>
  <si>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</si>
  <si>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</si>
  <si>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</si>
  <si>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</si>
  <si>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</si>
  <si>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</si>
  <si>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</si>
  <si>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</si>
  <si>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</si>
  <si>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</si>
  <si>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</si>
  <si>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</si>
  <si>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</si>
  <si>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</si>
  <si>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</si>
  <si>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</si>
  <si>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</si>
  <si>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</si>
  <si>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</si>
  <si>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</si>
  <si>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</si>
  <si>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</si>
  <si>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</si>
  <si>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</si>
  <si>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</si>
  <si>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</si>
  <si>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</si>
  <si>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</si>
  <si>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</si>
  <si>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</si>
  <si>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</si>
  <si>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</si>
  <si>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</si>
  <si>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</si>
  <si>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</si>
  <si>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</si>
  <si>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</si>
  <si>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</si>
  <si>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</si>
  <si>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</si>
  <si>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</si>
  <si>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</si>
  <si>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</si>
  <si>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</si>
  <si>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</si>
  <si>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</si>
  <si>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</si>
  <si>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</si>
  <si>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</si>
  <si>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</si>
  <si>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</si>
  <si>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</si>
  <si>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</si>
  <si>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</si>
  <si>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</si>
  <si>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</si>
  <si>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</si>
  <si>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</si>
  <si>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</si>
  <si>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</si>
  <si>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</si>
  <si>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</si>
  <si>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</si>
  <si>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</si>
  <si>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</si>
  <si>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</si>
  <si>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</si>
  <si>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</si>
  <si>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</si>
  <si>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</si>
  <si>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</si>
  <si>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</si>
  <si>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</si>
  <si>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</si>
  <si>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</si>
  <si>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</si>
  <si>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</si>
  <si>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</si>
  <si>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</si>
  <si>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</si>
  <si>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</si>
  <si>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</si>
  <si>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</si>
  <si>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</si>
  <si>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</si>
  <si>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</si>
  <si>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</si>
  <si>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</si>
  <si>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</si>
  <si>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</si>
  <si>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</si>
  <si>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</si>
  <si>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</si>
  <si>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</si>
  <si>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</si>
  <si>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</si>
  <si>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</si>
  <si>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</si>
  <si>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</si>
  <si>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</si>
  <si>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</si>
  <si>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</si>
  <si>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</si>
  <si>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</si>
  <si>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</si>
  <si>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</si>
  <si>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</si>
  <si>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</si>
  <si>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</si>
  <si>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</si>
  <si>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</si>
  <si>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</si>
  <si>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</si>
  <si>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</si>
  <si>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</si>
  <si>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</si>
  <si>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</si>
  <si>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</si>
  <si>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</si>
  <si>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</si>
  <si>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</si>
  <si>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</si>
  <si>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</si>
  <si>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</si>
  <si>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</si>
  <si>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</si>
  <si>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</si>
  <si>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</si>
  <si>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</si>
  <si>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</si>
  <si>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</si>
  <si>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</si>
  <si>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</si>
  <si>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</si>
  <si>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</si>
  <si>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</si>
  <si>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</si>
  <si>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</si>
  <si>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</si>
  <si>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</si>
  <si>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</si>
  <si>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</si>
  <si>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</si>
  <si>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</si>
  <si>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</si>
  <si>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</si>
  <si>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</si>
  <si>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</si>
  <si>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</si>
  <si>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</si>
  <si>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</si>
  <si>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</si>
  <si>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</si>
  <si>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</si>
  <si>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</si>
  <si>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</si>
  <si>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</si>
  <si>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</si>
  <si>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</si>
  <si>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</si>
  <si>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</si>
  <si>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</si>
  <si>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</si>
  <si>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</si>
  <si>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</si>
  <si>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</si>
  <si>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</si>
  <si>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</si>
  <si>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</si>
  <si>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</si>
  <si>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</si>
  <si>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</si>
  <si>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</si>
  <si>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</si>
  <si>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</si>
  <si>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</si>
  <si>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</si>
  <si>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</si>
  <si>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</si>
  <si>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</si>
  <si>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</si>
  <si>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</si>
  <si>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</si>
  <si>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</si>
  <si>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</si>
  <si>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</si>
  <si>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</si>
  <si>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</si>
  <si>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</si>
  <si>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</si>
  <si>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</si>
  <si>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</si>
  <si>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</si>
  <si>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</si>
  <si>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</si>
  <si>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</si>
  <si>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</si>
  <si>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</si>
  <si>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</si>
  <si>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</si>
  <si>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</si>
  <si>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</si>
  <si>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</si>
  <si>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</si>
  <si>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</si>
  <si>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</si>
  <si>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</si>
  <si>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</si>
  <si>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</si>
  <si>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</si>
  <si>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</si>
  <si>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</si>
  <si>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</si>
  <si>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</si>
  <si>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</si>
  <si>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</si>
  <si>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</si>
  <si>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</si>
  <si>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</si>
  <si>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</si>
  <si>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</si>
  <si>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</si>
  <si>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</si>
  <si>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</si>
  <si>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</si>
  <si>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</si>
  <si>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</si>
  <si>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</si>
  <si>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</si>
  <si>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</si>
  <si>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</si>
  <si>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</si>
  <si>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</si>
  <si>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</si>
  <si>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</si>
  <si>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</si>
  <si>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</si>
  <si>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</si>
  <si>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</si>
  <si>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</si>
  <si>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</si>
  <si>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</si>
  <si>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</si>
  <si>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</si>
  <si>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</si>
  <si>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</si>
  <si>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</si>
  <si>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</si>
  <si>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</si>
  <si>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</si>
  <si>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</si>
  <si>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</si>
  <si>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</si>
  <si>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</si>
  <si>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</si>
  <si>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</si>
  <si>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</si>
  <si>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</si>
  <si>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</si>
  <si>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</si>
  <si>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</si>
  <si>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</si>
  <si>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</si>
  <si>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</si>
  <si>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</si>
  <si>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</si>
  <si>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</si>
  <si>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</si>
  <si>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</si>
  <si>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</si>
  <si>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</si>
  <si>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</si>
  <si>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</si>
  <si>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</si>
  <si>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</si>
  <si>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</si>
  <si>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</si>
  <si>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</si>
  <si>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</si>
  <si>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</si>
  <si>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</si>
  <si>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</si>
  <si>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</si>
  <si>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</si>
  <si>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</si>
  <si>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</si>
  <si>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</si>
  <si>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</si>
  <si>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</si>
  <si>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</si>
  <si>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</si>
  <si>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</si>
  <si>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</si>
  <si>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</si>
  <si>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</si>
  <si>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</si>
  <si>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</si>
  <si>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</si>
  <si>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</si>
  <si>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</si>
  <si>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</si>
  <si>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</si>
  <si>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</si>
  <si>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</si>
  <si>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</si>
  <si>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</si>
  <si>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</si>
  <si>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</si>
  <si>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</si>
  <si>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</si>
  <si>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</si>
  <si>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</si>
  <si>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</si>
  <si>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</si>
  <si>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</si>
  <si>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</si>
  <si>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</si>
  <si>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</si>
  <si>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</si>
  <si>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</si>
  <si>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</si>
  <si>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</si>
  <si>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</si>
  <si>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</si>
  <si>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</si>
  <si>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</si>
  <si>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</si>
  <si>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</si>
  <si>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</si>
  <si>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</si>
  <si>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</si>
  <si>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</si>
  <si>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</si>
  <si>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</si>
  <si>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</si>
  <si>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</si>
  <si>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</si>
  <si>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</si>
  <si>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</si>
  <si>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</si>
  <si>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</si>
  <si>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</si>
  <si>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</si>
  <si>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</si>
  <si>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</si>
  <si>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</si>
  <si>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</si>
  <si>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</si>
  <si>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</si>
  <si>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</si>
  <si>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</si>
  <si>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</si>
  <si>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</si>
  <si>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</si>
  <si>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</si>
  <si>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</si>
  <si>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</si>
  <si>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</si>
  <si>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</si>
  <si>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</si>
  <si>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</si>
  <si>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</si>
  <si>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</si>
  <si>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</si>
  <si>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</si>
  <si>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</si>
  <si>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</si>
  <si>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</si>
  <si>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</si>
  <si>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</si>
  <si>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</si>
  <si>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</si>
  <si>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</si>
  <si>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</si>
  <si>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</si>
  <si>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</si>
  <si>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</si>
  <si>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</si>
  <si>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</si>
  <si>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</si>
  <si>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</si>
  <si>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</si>
  <si>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</si>
  <si>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</si>
  <si>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</si>
  <si>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</si>
  <si>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</si>
  <si>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</si>
  <si>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</si>
  <si>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</si>
  <si>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</si>
  <si>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</si>
  <si>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</si>
  <si>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</si>
  <si>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</si>
  <si>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</si>
  <si>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</si>
  <si>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</si>
  <si>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</si>
  <si>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</si>
  <si>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</si>
  <si>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</si>
  <si>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</si>
  <si>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</si>
  <si>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</si>
  <si>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</si>
  <si>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</si>
  <si>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</si>
  <si>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</si>
  <si>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</si>
  <si>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</si>
  <si>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</si>
  <si>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</si>
  <si>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</si>
  <si>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</si>
  <si>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</si>
  <si>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</si>
  <si>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</si>
  <si>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</si>
  <si>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</si>
  <si>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</si>
  <si>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</si>
  <si>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</si>
  <si>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</si>
  <si>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</si>
  <si>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</si>
  <si>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</si>
  <si>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</si>
  <si>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</si>
  <si>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</si>
  <si>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</si>
  <si>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</si>
  <si>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</si>
  <si>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</si>
  <si>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</si>
  <si>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</si>
  <si>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</si>
  <si>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</si>
  <si>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</si>
  <si>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</si>
  <si>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</si>
  <si>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</si>
  <si>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</si>
  <si>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</si>
  <si>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</si>
  <si>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</si>
  <si>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</si>
  <si>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</si>
  <si>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</si>
  <si>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</si>
  <si>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</si>
  <si>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</si>
  <si>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</si>
  <si>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</si>
  <si>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</si>
  <si>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</si>
  <si>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</si>
  <si>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</si>
  <si>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</si>
  <si>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</si>
  <si>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</si>
  <si>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</si>
  <si>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</si>
  <si>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</si>
  <si>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</si>
  <si>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</si>
  <si>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</si>
  <si>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</si>
  <si>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</si>
  <si>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</si>
  <si>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</si>
  <si>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</si>
  <si>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</si>
  <si>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</si>
  <si>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</si>
  <si>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</si>
  <si>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</si>
  <si>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</si>
  <si>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</si>
  <si>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</si>
  <si>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</si>
  <si>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</si>
  <si>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</si>
  <si>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</si>
  <si>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</si>
  <si>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</si>
  <si>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</si>
  <si>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</si>
  <si>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</si>
  <si>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</si>
  <si>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</si>
  <si>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</si>
  <si>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</si>
  <si>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</si>
  <si>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</si>
  <si>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</si>
  <si>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</si>
  <si>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</si>
  <si>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</si>
  <si>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</si>
  <si>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</si>
  <si>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</si>
  <si>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</si>
  <si>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</si>
  <si>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</si>
  <si>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</si>
  <si>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</si>
  <si>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</si>
  <si>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</si>
  <si>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</si>
  <si>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</si>
  <si>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</si>
  <si>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</si>
  <si>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</si>
  <si>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</si>
  <si>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</si>
  <si>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</si>
  <si>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</si>
  <si>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</si>
  <si>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</si>
  <si>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</si>
  <si>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</si>
  <si>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</si>
  <si>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</si>
  <si>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</si>
  <si>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</si>
  <si>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</si>
  <si>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</si>
  <si>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</si>
  <si>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</si>
  <si>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</si>
  <si>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</si>
  <si>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</si>
  <si>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</si>
  <si>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</si>
  <si>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</si>
  <si>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</si>
  <si>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</si>
  <si>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</si>
  <si>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</si>
  <si>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</si>
  <si>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</si>
  <si>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</si>
  <si>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</si>
  <si>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</si>
  <si>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</si>
  <si>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</si>
  <si>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</si>
  <si>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</si>
  <si>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</si>
  <si>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</si>
  <si>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</si>
  <si>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</si>
  <si>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</si>
  <si>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</si>
  <si>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</si>
  <si>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</si>
  <si>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</si>
  <si>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</si>
  <si>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</si>
  <si>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</si>
  <si>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</si>
  <si>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</si>
  <si>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</si>
  <si>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</si>
  <si>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</si>
  <si>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</si>
  <si>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</si>
  <si>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</si>
  <si>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</si>
  <si>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</si>
  <si>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</si>
  <si>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</si>
  <si>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</si>
  <si>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</si>
  <si>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</si>
  <si>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</si>
  <si>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</si>
  <si>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</si>
  <si>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</si>
  <si>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</si>
  <si>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</si>
  <si>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</si>
  <si>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</si>
  <si>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</si>
  <si>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</si>
  <si>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</si>
  <si>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</si>
  <si>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</si>
  <si>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</si>
  <si>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</si>
  <si>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</si>
  <si>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</si>
  <si>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</si>
  <si>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</si>
  <si>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</si>
  <si>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</si>
  <si>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</si>
  <si>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</si>
  <si>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</si>
  <si>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</si>
  <si>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</si>
  <si>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</si>
  <si>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</si>
  <si>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</si>
  <si>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</si>
  <si>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</si>
  <si>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</si>
  <si>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</si>
  <si>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</si>
  <si>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</si>
  <si>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</si>
  <si>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</si>
  <si>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</si>
  <si>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</si>
  <si>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</si>
  <si>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</si>
  <si>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</si>
  <si>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</si>
  <si>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</si>
  <si>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</si>
  <si>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</si>
  <si>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</si>
  <si>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</si>
  <si>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</si>
  <si>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</si>
  <si>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</si>
  <si>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</si>
  <si>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</si>
  <si>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</si>
  <si>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</si>
  <si>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</si>
  <si>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</si>
  <si>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</si>
  <si>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</si>
  <si>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</si>
  <si>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</si>
  <si>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</si>
  <si>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</si>
  <si>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</si>
  <si>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</si>
  <si>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</si>
  <si>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</si>
  <si>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</si>
  <si>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</si>
  <si>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</si>
  <si>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</si>
  <si>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</si>
  <si>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</si>
  <si>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</si>
  <si>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</si>
  <si>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</si>
  <si>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</si>
  <si>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</si>
  <si>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</si>
  <si>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</si>
  <si>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</si>
  <si>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</si>
  <si>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</si>
  <si>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</si>
  <si>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</si>
  <si>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</si>
  <si>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</si>
  <si>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</si>
  <si>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</si>
  <si>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</si>
  <si>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</si>
  <si>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</si>
  <si>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</si>
  <si>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</si>
  <si>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</si>
  <si>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</si>
  <si>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</si>
  <si>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</si>
  <si>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</si>
  <si>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</si>
  <si>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</si>
  <si>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</si>
  <si>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</si>
  <si>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</si>
  <si>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</si>
  <si>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</si>
  <si>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</si>
  <si>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</si>
  <si>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</si>
  <si>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</si>
  <si>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</si>
  <si>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</si>
  <si>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</si>
  <si>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</si>
  <si>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</si>
  <si>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</si>
  <si>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</si>
  <si>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</si>
  <si>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</si>
  <si>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</si>
  <si>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</si>
  <si>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</si>
  <si>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</si>
  <si>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</si>
  <si>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</si>
  <si>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</si>
  <si>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</si>
  <si>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</si>
  <si>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</si>
  <si>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</si>
  <si>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</si>
  <si>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</si>
  <si>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</si>
  <si>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</si>
  <si>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</si>
  <si>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</si>
  <si>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</si>
  <si>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</si>
  <si>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</si>
  <si>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</si>
  <si>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</si>
  <si>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</si>
  <si>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</si>
  <si>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</si>
  <si>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</si>
  <si>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</si>
  <si>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</si>
  <si>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</si>
  <si>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</si>
  <si>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</si>
  <si>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</si>
  <si>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</si>
  <si>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</si>
  <si>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</si>
  <si>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</si>
  <si>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</si>
  <si>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</si>
  <si>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</si>
  <si>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</si>
  <si>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</si>
  <si>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</si>
  <si>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</si>
  <si>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</si>
  <si>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</si>
  <si>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</si>
  <si>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</si>
  <si>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</si>
  <si>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</si>
  <si>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</si>
  <si>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</si>
  <si>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</si>
  <si>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</si>
  <si>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</si>
  <si>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</si>
  <si>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</si>
  <si>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</si>
  <si>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</si>
  <si>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</si>
  <si>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</si>
  <si>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</si>
  <si>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</si>
  <si>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</si>
  <si>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</si>
  <si>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</si>
  <si>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</si>
  <si>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</si>
  <si>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</si>
  <si>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</si>
  <si>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</si>
  <si>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</si>
  <si>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</si>
  <si>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</si>
  <si>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</si>
  <si>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</si>
  <si>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</si>
  <si>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</si>
  <si>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</si>
  <si>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</si>
  <si>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</si>
  <si>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</si>
  <si>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</si>
  <si>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</si>
  <si>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</si>
  <si>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</si>
  <si>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</si>
  <si>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</si>
  <si>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</si>
  <si>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</si>
  <si>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</si>
  <si>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</si>
  <si>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</si>
  <si>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</si>
  <si>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</si>
  <si>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</si>
  <si>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</si>
  <si>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</si>
  <si>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</si>
  <si>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</si>
  <si>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</si>
  <si>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</si>
  <si>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</si>
  <si>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</si>
  <si>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</si>
  <si>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</si>
  <si>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</si>
  <si>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</si>
  <si>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</si>
  <si>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</si>
  <si>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</si>
  <si>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</si>
  <si>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</si>
  <si>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</si>
  <si>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</si>
  <si>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</si>
  <si>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</si>
  <si>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</si>
  <si>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</si>
  <si>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</si>
  <si>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</si>
  <si>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</si>
  <si>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</si>
  <si>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</si>
  <si>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</si>
  <si>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</si>
  <si>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</si>
  <si>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</si>
  <si>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</si>
  <si>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</si>
  <si>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</si>
  <si>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</si>
  <si>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</si>
  <si>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</si>
  <si>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</si>
  <si>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</si>
  <si>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</si>
  <si>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</si>
  <si>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</si>
  <si>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</si>
  <si>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</si>
  <si>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</si>
  <si>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</si>
  <si>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</si>
  <si>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</si>
  <si>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</si>
  <si>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</si>
  <si>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</si>
  <si>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</si>
  <si>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</si>
  <si>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</si>
  <si>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</si>
  <si>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</si>
  <si>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</si>
  <si>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</si>
  <si>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</si>
  <si>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</si>
  <si>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</si>
  <si>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</si>
  <si>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</si>
  <si>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</si>
  <si>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</si>
  <si>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</si>
  <si>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</si>
  <si>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</si>
  <si>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</si>
  <si>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</si>
  <si>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</si>
  <si>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</si>
  <si>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</si>
  <si>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</si>
  <si>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</si>
  <si>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</si>
  <si>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</si>
  <si>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</si>
  <si>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</si>
  <si>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</si>
  <si>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</si>
  <si>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</si>
  <si>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</si>
  <si>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</si>
  <si>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</si>
  <si>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</si>
  <si>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</si>
  <si>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</si>
  <si>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</si>
  <si>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</si>
  <si>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</si>
  <si>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</si>
  <si>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</si>
  <si>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</si>
  <si>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</si>
  <si>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</si>
  <si>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</si>
  <si>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</si>
  <si>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</si>
  <si>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</si>
  <si>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</si>
  <si>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</si>
  <si>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</si>
  <si>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</si>
  <si>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</si>
  <si>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</si>
  <si>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</si>
  <si>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</si>
  <si>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</si>
  <si>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</si>
  <si>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</si>
  <si>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</si>
  <si>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</si>
  <si>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</si>
  <si>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</si>
  <si>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</si>
  <si>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</si>
  <si>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</si>
  <si>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</si>
  <si>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</si>
  <si>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</si>
  <si>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</si>
  <si>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</si>
  <si>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</si>
  <si>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</si>
  <si>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</si>
  <si>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</si>
  <si>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</si>
  <si>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</si>
  <si>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</si>
  <si>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</si>
  <si>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</si>
  <si>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</si>
  <si>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</si>
  <si>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</si>
  <si>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</si>
  <si>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</si>
  <si>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</si>
  <si>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</si>
  <si>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</si>
  <si>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</si>
  <si>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</si>
  <si>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</si>
  <si>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</si>
  <si>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</si>
  <si>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</si>
  <si>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</si>
  <si>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</si>
  <si>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</si>
  <si>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</si>
  <si>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</si>
  <si>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</si>
  <si>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</si>
  <si>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</si>
  <si>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</si>
  <si>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</si>
  <si>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</si>
  <si>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</si>
  <si>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</si>
  <si>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</si>
  <si>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</si>
  <si>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</si>
  <si>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</si>
  <si>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</si>
  <si>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</si>
  <si>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</si>
  <si>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</si>
  <si>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</si>
  <si>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</si>
  <si>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</si>
  <si>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</si>
  <si>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</si>
  <si>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</si>
  <si>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</si>
  <si>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</si>
  <si>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</si>
  <si>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</si>
  <si>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</si>
  <si>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</si>
  <si>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</si>
  <si>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</si>
  <si>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</si>
  <si>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</si>
  <si>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</si>
  <si>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</si>
  <si>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</si>
  <si>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</si>
  <si>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</si>
  <si>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</si>
  <si>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</si>
  <si>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</si>
  <si>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</si>
  <si>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</si>
  <si>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</si>
  <si>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</si>
  <si>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</si>
  <si>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</si>
  <si>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</si>
  <si>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</si>
  <si>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</si>
  <si>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</si>
  <si>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</si>
  <si>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</si>
  <si>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</si>
  <si>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</si>
  <si>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</si>
  <si>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</si>
  <si>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</si>
  <si>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</si>
  <si>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</si>
  <si>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</si>
  <si>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</si>
  <si>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</si>
  <si>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</si>
  <si>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</si>
  <si>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</si>
  <si>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</si>
  <si>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</si>
  <si>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</si>
  <si>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</si>
  <si>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</si>
  <si>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</si>
  <si>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</si>
  <si>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</si>
  <si>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</si>
  <si>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</si>
  <si>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</si>
  <si>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</si>
  <si>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</si>
  <si>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</si>
  <si>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</si>
  <si>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</si>
  <si>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</si>
  <si>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</si>
  <si>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</si>
  <si>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</si>
  <si>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</si>
  <si>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</si>
  <si>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</si>
  <si>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</si>
  <si>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</si>
  <si>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</si>
  <si>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</si>
  <si>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</si>
  <si>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</si>
  <si>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</si>
  <si>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</si>
  <si>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</si>
  <si>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</si>
  <si>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</si>
  <si>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</si>
  <si>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</si>
  <si>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</si>
  <si>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</si>
  <si>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</si>
  <si>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</si>
  <si>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</si>
  <si>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</si>
  <si>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</si>
  <si>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</si>
  <si>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</si>
  <si>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</si>
  <si>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</si>
  <si>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</si>
  <si>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</si>
  <si>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</si>
  <si>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</si>
  <si>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</si>
  <si>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</si>
  <si>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</si>
  <si>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</si>
  <si>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</si>
  <si>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</si>
  <si>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</si>
  <si>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</si>
  <si>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</si>
  <si>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</si>
  <si>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</si>
  <si>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</si>
  <si>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</si>
  <si>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</si>
  <si>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</si>
  <si>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</si>
  <si>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</si>
  <si>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</si>
  <si>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</si>
  <si>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</si>
  <si>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</si>
  <si>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</si>
  <si>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</si>
  <si>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</si>
  <si>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</si>
  <si>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</si>
  <si>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</si>
  <si>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</si>
  <si>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</si>
  <si>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</si>
  <si>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</si>
  <si>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</si>
  <si>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</si>
  <si>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</si>
  <si>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</si>
  <si>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</si>
  <si>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</si>
  <si>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</si>
  <si>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</si>
  <si>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</si>
  <si>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</si>
  <si>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</si>
  <si>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</si>
  <si>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</si>
  <si>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</si>
  <si>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</si>
  <si>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</si>
  <si>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</si>
  <si>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</si>
  <si>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</si>
  <si>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</si>
  <si>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</si>
  <si>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</si>
  <si>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</si>
  <si>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</si>
  <si>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</si>
  <si>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</si>
  <si>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</si>
  <si>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</si>
  <si>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</si>
  <si>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</si>
  <si>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</si>
  <si>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</si>
  <si>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</si>
  <si>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</si>
  <si>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</si>
  <si>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</si>
  <si>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</si>
  <si>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</si>
  <si>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</si>
  <si>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</si>
  <si>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</si>
  <si>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</si>
  <si>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</si>
  <si>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</si>
  <si>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</si>
  <si>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</si>
  <si>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</si>
  <si>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</si>
  <si>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</si>
  <si>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</si>
  <si>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</si>
  <si>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</si>
  <si>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</si>
  <si>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</si>
  <si>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</si>
  <si>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</si>
  <si>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</si>
  <si>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</si>
  <si>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</si>
  <si>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</si>
  <si>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</si>
  <si>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</si>
  <si>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</si>
  <si>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</si>
  <si>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</si>
  <si>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</si>
  <si>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</si>
  <si>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</si>
  <si>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</si>
  <si>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</si>
  <si>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</si>
  <si>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</si>
  <si>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</si>
  <si>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</si>
  <si>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</si>
  <si>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</si>
  <si>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</si>
  <si>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</si>
  <si>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</si>
  <si>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</si>
  <si>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</si>
  <si>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</si>
  <si>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</si>
  <si>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</si>
  <si>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</si>
  <si>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</si>
  <si>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</si>
  <si>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</si>
  <si>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</si>
  <si>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</si>
  <si>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</si>
  <si>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</si>
  <si>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</si>
  <si>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</si>
  <si>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</si>
  <si>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</si>
  <si>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</si>
  <si>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</si>
  <si>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</si>
  <si>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</si>
  <si>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</si>
  <si>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</si>
  <si>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</si>
  <si>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</si>
  <si>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</si>
  <si>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</si>
  <si>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</si>
  <si>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</si>
  <si>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</si>
  <si>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</si>
  <si>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</si>
  <si>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</si>
  <si>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</si>
  <si>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</si>
  <si>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</si>
  <si>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</si>
  <si>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</si>
  <si>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</si>
  <si>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</si>
  <si>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</si>
  <si>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</si>
  <si>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</si>
  <si>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</si>
  <si>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</si>
  <si>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</si>
  <si>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</si>
  <si>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</si>
  <si>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</si>
  <si>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</si>
  <si>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</si>
  <si>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</si>
  <si>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</si>
  <si>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</si>
  <si>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</si>
  <si>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</si>
  <si>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</si>
  <si>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</si>
  <si>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</si>
  <si>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</si>
  <si>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</si>
  <si>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</si>
  <si>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</si>
  <si>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</si>
  <si>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</si>
  <si>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</si>
  <si>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</si>
  <si>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</si>
  <si>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</si>
  <si>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</si>
  <si>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</si>
  <si>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</si>
  <si>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</si>
  <si>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</si>
  <si>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</si>
  <si>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</si>
  <si>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</si>
  <si>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</si>
  <si>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</si>
  <si>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</si>
  <si>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</si>
  <si>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</si>
  <si>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</si>
  <si>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</si>
  <si>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</si>
  <si>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</si>
  <si>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</si>
  <si>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</si>
  <si>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</si>
  <si>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</si>
  <si>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</si>
  <si>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</si>
  <si>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</si>
  <si>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</si>
  <si>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</si>
  <si>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</si>
  <si>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</si>
  <si>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</si>
  <si>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</si>
  <si>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</si>
  <si>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</si>
  <si>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</si>
  <si>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</si>
  <si>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</si>
  <si>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</si>
  <si>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</si>
  <si>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</si>
  <si>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</si>
  <si>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</si>
  <si>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</si>
  <si>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</si>
  <si>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</si>
  <si>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</si>
  <si>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</si>
  <si>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</si>
  <si>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</si>
  <si>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</si>
  <si>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</si>
  <si>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</si>
  <si>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</si>
  <si>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</si>
  <si>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</si>
  <si>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</si>
  <si>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</si>
  <si>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</si>
  <si>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</si>
  <si>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</si>
  <si>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</si>
  <si>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</si>
  <si>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</si>
  <si>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</si>
  <si>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</si>
  <si>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</si>
  <si>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</si>
  <si>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</si>
  <si>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</si>
  <si>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</si>
  <si>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</si>
  <si>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</si>
  <si>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</si>
  <si>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</si>
  <si>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</si>
  <si>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</si>
  <si>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</si>
  <si>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</si>
  <si>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</si>
  <si>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</si>
  <si>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</si>
  <si>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</si>
  <si>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</si>
  <si>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</si>
  <si>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</si>
  <si>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</si>
  <si>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</si>
  <si>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</si>
  <si>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</si>
  <si>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</si>
  <si>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</si>
  <si>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</si>
  <si>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</si>
  <si>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</si>
  <si>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</si>
  <si>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</si>
  <si>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</si>
  <si>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</si>
  <si>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</si>
  <si>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</si>
  <si>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</si>
  <si>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</si>
  <si>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</si>
  <si>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</si>
  <si>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</si>
  <si>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</si>
  <si>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</si>
  <si>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</si>
  <si>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</si>
  <si>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</si>
  <si>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</si>
  <si>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</si>
  <si>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</si>
  <si>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</si>
  <si>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</si>
  <si>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</si>
  <si>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</si>
  <si>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</si>
  <si>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</si>
  <si>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</si>
  <si>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</si>
  <si>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</si>
  <si>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</si>
  <si>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</si>
  <si>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</si>
  <si>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</si>
  <si>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</si>
  <si>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</si>
  <si>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</si>
  <si>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</si>
  <si>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</si>
  <si>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</si>
  <si>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</si>
  <si>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</si>
  <si>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</si>
  <si>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</si>
  <si>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</si>
  <si>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</si>
  <si>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</si>
  <si>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</si>
  <si>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</si>
  <si>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</si>
  <si>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</si>
  <si>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</si>
  <si>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</si>
  <si>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</si>
  <si>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</si>
  <si>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</si>
  <si>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</si>
  <si>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</si>
  <si>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</si>
  <si>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</si>
  <si>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</si>
  <si>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</si>
  <si>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</si>
  <si>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</si>
  <si>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</si>
  <si>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</si>
  <si>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</si>
  <si>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</si>
  <si>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</si>
  <si>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</si>
  <si>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</si>
  <si>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</si>
  <si>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</si>
  <si>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</si>
  <si>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</si>
  <si>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</si>
  <si>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</si>
  <si>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</si>
  <si>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</si>
  <si>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</si>
  <si>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</si>
  <si>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</si>
  <si>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</si>
  <si>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</si>
  <si>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</si>
  <si>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</si>
  <si>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</si>
  <si>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</si>
  <si>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</si>
  <si>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</si>
  <si>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</si>
  <si>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</si>
  <si>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</si>
  <si>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</si>
  <si>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</si>
  <si>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</si>
  <si>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</si>
  <si>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</si>
  <si>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</si>
  <si>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</si>
  <si>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</si>
  <si>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</si>
  <si>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</si>
  <si>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</si>
  <si>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</si>
  <si>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</si>
  <si>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</si>
  <si>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</si>
  <si>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</si>
  <si>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</si>
  <si>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</si>
  <si>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</si>
  <si>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</si>
  <si>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</si>
  <si>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</si>
  <si>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</si>
  <si>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</si>
  <si>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</si>
  <si>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</si>
  <si>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</si>
  <si>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</si>
  <si>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</si>
  <si>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</si>
  <si>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</si>
  <si>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</si>
  <si>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</si>
  <si>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</si>
  <si>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</si>
  <si>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</si>
  <si>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</si>
  <si>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</si>
  <si>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</si>
  <si>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</si>
  <si>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</si>
  <si>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</si>
  <si>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</si>
  <si>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</si>
  <si>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</si>
  <si>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</si>
  <si>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</si>
  <si>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</si>
  <si>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</si>
  <si>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</si>
  <si>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</si>
  <si>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</si>
  <si>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</si>
  <si>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</si>
  <si>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</si>
  <si>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</si>
  <si>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</si>
  <si>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</si>
  <si>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</si>
  <si>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</si>
  <si>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</si>
  <si>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</si>
  <si>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</si>
  <si>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</si>
  <si>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</si>
  <si>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</si>
  <si>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</si>
  <si>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</si>
  <si>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</si>
  <si>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</si>
  <si>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</si>
  <si>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</si>
  <si>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</si>
  <si>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</si>
  <si>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</si>
  <si>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</si>
  <si>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</si>
  <si>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</si>
  <si>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</si>
  <si>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</si>
  <si>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</si>
  <si>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</si>
  <si>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</si>
  <si>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</si>
  <si>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</si>
  <si>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</si>
  <si>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</si>
  <si>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</si>
  <si>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</si>
  <si>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</si>
  <si>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</si>
  <si>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</si>
  <si>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</si>
  <si>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</si>
  <si>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</si>
  <si>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</si>
  <si>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</si>
  <si>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</si>
  <si>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</si>
  <si>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</si>
  <si>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</si>
  <si>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</si>
  <si>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</si>
  <si>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</si>
  <si>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</si>
  <si>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</si>
  <si>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</si>
  <si>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</si>
  <si>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</si>
  <si>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</si>
  <si>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</si>
  <si>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</si>
  <si>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</si>
  <si>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</si>
  <si>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</si>
  <si>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</si>
  <si>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</si>
  <si>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</si>
  <si>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</si>
  <si>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</si>
  <si>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</si>
  <si>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</si>
  <si>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</si>
  <si>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</si>
  <si>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</si>
  <si>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</si>
  <si>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</si>
  <si>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</si>
  <si>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</si>
  <si>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</si>
  <si>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</si>
  <si>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</si>
  <si>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</si>
  <si>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</si>
  <si>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</si>
  <si>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</si>
  <si>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</si>
  <si>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</si>
  <si>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</si>
  <si>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</si>
  <si>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</si>
  <si>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</si>
  <si>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</si>
  <si>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</si>
  <si>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</si>
  <si>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</si>
  <si>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</si>
  <si>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</si>
  <si>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</si>
  <si>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</si>
  <si>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</si>
  <si>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</si>
  <si>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</si>
  <si>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</si>
  <si>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</si>
  <si>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</si>
  <si>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</si>
  <si>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</si>
  <si>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</si>
  <si>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</si>
  <si>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</si>
  <si>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</si>
  <si>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</si>
  <si>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</si>
  <si>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</si>
  <si>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</si>
  <si>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</si>
  <si>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</si>
  <si>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</si>
  <si>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</si>
  <si>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</si>
  <si>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</si>
  <si>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</si>
  <si>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</si>
  <si>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</si>
  <si>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</si>
  <si>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</si>
  <si>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</si>
  <si>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</si>
  <si>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</si>
  <si>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</si>
  <si>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</si>
  <si>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</si>
  <si>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</si>
  <si>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</si>
  <si>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</si>
  <si>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</si>
  <si>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</si>
  <si>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</si>
  <si>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</si>
  <si>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</si>
  <si>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</si>
  <si>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</si>
  <si>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</si>
  <si>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</si>
  <si>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</si>
  <si>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</si>
  <si>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</si>
  <si>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</si>
  <si>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</si>
  <si>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</si>
  <si>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</si>
  <si>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</si>
  <si>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</si>
  <si>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</si>
  <si>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</si>
  <si>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</si>
  <si>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</si>
  <si>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</si>
  <si>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</si>
  <si>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</si>
  <si>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</si>
  <si>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</si>
  <si>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</si>
  <si>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</si>
  <si>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</si>
  <si>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</si>
  <si>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</si>
  <si>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</si>
  <si>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</si>
  <si>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</si>
  <si>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</si>
  <si>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</si>
  <si>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</si>
  <si>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</si>
  <si>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</si>
  <si>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</si>
  <si>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</si>
  <si>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</si>
  <si>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</si>
  <si>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</si>
  <si>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</si>
  <si>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</si>
  <si>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</si>
  <si>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</si>
  <si>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</si>
  <si>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</si>
  <si>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</si>
  <si>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</si>
  <si>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</si>
  <si>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</si>
  <si>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</si>
  <si>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</si>
  <si>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</si>
  <si>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</si>
  <si>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</si>
  <si>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</si>
  <si>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</si>
  <si>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</si>
  <si>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</si>
  <si>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</si>
  <si>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</si>
  <si>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</si>
  <si>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</si>
  <si>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</si>
  <si>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</si>
  <si>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</si>
  <si>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</si>
  <si>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</si>
  <si>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</si>
  <si>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</si>
  <si>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</si>
  <si>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</si>
  <si>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</si>
  <si>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</si>
  <si>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</si>
  <si>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</si>
  <si>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</si>
  <si>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</si>
  <si>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</si>
  <si>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</si>
  <si>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</si>
  <si>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</si>
  <si>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</si>
  <si>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</si>
  <si>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</si>
  <si>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</si>
  <si>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</si>
  <si>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</si>
  <si>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</si>
  <si>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</si>
  <si>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</si>
  <si>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</si>
  <si>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</si>
  <si>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</si>
  <si>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</si>
  <si>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</si>
  <si>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</si>
  <si>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</si>
  <si>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</si>
  <si>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</si>
  <si>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</si>
  <si>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</si>
  <si>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</si>
  <si>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</si>
  <si>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</si>
  <si>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</si>
  <si>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</si>
  <si>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</si>
  <si>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</si>
  <si>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</si>
  <si>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</si>
  <si>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</si>
  <si>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</si>
  <si>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</si>
  <si>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</si>
  <si>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</si>
  <si>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</si>
  <si>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</si>
  <si>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</si>
  <si>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</si>
  <si>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</si>
  <si>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</si>
  <si>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</si>
  <si>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</si>
  <si>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</si>
  <si>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</si>
  <si>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</si>
  <si>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</si>
  <si>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</si>
  <si>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</si>
  <si>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</si>
  <si>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</si>
  <si>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</si>
  <si>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</si>
  <si>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</si>
  <si>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</si>
  <si>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</si>
  <si>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</si>
  <si>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</si>
  <si>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</si>
  <si>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</si>
  <si>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</si>
  <si>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</si>
  <si>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</si>
  <si>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</si>
  <si>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</si>
  <si>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</si>
  <si>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</si>
  <si>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</si>
  <si>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</si>
  <si>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</si>
  <si>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</si>
  <si>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</si>
  <si>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</si>
  <si>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</si>
  <si>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</si>
  <si>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</si>
  <si>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</si>
  <si>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</si>
  <si>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</si>
  <si>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</si>
  <si>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</si>
  <si>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</si>
  <si>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</si>
  <si>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</si>
  <si>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</si>
  <si>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</si>
  <si>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</si>
  <si>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</si>
  <si>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</si>
  <si>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</si>
  <si>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</si>
  <si>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</si>
  <si>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</si>
  <si>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</si>
  <si>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</si>
  <si>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</si>
  <si>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</si>
  <si>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</si>
  <si>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</si>
  <si>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</si>
  <si>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</si>
  <si>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</si>
  <si>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</si>
  <si>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</si>
  <si>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</si>
  <si>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</si>
  <si>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</si>
  <si>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</si>
  <si>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</si>
  <si>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</si>
  <si>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</si>
  <si>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</si>
  <si>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</si>
  <si>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</si>
  <si>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</si>
  <si>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</si>
  <si>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</si>
  <si>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</si>
  <si>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</si>
  <si>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</si>
  <si>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</si>
  <si>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</si>
  <si>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</si>
  <si>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</si>
  <si>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</si>
  <si>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</si>
  <si>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</si>
  <si>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</si>
  <si>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</si>
  <si>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</si>
  <si>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</si>
  <si>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</si>
  <si>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</si>
  <si>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</si>
  <si>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</si>
  <si>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</si>
  <si>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</si>
  <si>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</si>
  <si>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</si>
  <si>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</si>
  <si>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</si>
  <si>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</si>
  <si>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</si>
  <si>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</si>
  <si>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</si>
  <si>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</si>
  <si>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</si>
  <si>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</si>
  <si>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</si>
  <si>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</si>
  <si>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</si>
  <si>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</si>
  <si>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</si>
  <si>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</si>
  <si>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</si>
  <si>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</si>
  <si>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</si>
  <si>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</si>
  <si>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</si>
  <si>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</si>
  <si>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</si>
  <si>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</si>
  <si>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</si>
  <si>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</si>
  <si>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</si>
  <si>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</si>
  <si>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</si>
  <si>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</si>
  <si>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</si>
  <si>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</si>
  <si>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</si>
  <si>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</si>
  <si>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</si>
  <si>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</si>
  <si>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</si>
  <si>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</si>
  <si>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</si>
  <si>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</si>
  <si>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</si>
  <si>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</si>
  <si>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</si>
  <si>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</si>
  <si>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</si>
  <si>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</si>
  <si>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</si>
  <si>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</si>
  <si>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</si>
  <si>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</si>
  <si>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</si>
  <si>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</si>
  <si>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</si>
  <si>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</si>
  <si>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</si>
  <si>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</si>
  <si>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</si>
  <si>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</si>
  <si>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</si>
  <si>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</si>
  <si>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</si>
  <si>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</si>
  <si>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</si>
  <si>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</si>
  <si>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</si>
  <si>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</si>
  <si>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</si>
  <si>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</si>
  <si>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</si>
  <si>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</si>
  <si>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</si>
  <si>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</si>
  <si>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</si>
  <si>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</si>
  <si>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</si>
  <si>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</si>
  <si>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</si>
  <si>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</si>
  <si>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</si>
  <si>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</si>
  <si>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</si>
  <si>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</si>
  <si>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</si>
  <si>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</si>
  <si>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</si>
  <si>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</si>
  <si>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</si>
  <si>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</si>
  <si>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</si>
  <si>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</si>
  <si>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</si>
  <si>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</si>
  <si>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</si>
  <si>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</si>
  <si>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</si>
  <si>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</si>
  <si>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</si>
  <si>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</si>
  <si>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</si>
  <si>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</si>
  <si>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</si>
  <si>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</si>
  <si>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</si>
  <si>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</si>
  <si>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</si>
  <si>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</si>
  <si>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</si>
  <si>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</si>
  <si>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</si>
  <si>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</si>
  <si>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</si>
  <si>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</si>
  <si>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</si>
  <si>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</si>
  <si>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</si>
  <si>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</si>
  <si>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</si>
  <si>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</si>
  <si>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</si>
  <si>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</si>
  <si>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</si>
  <si>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</si>
  <si>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</si>
  <si>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</si>
  <si>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</si>
  <si>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</si>
  <si>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</si>
  <si>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</si>
  <si>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</si>
  <si>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</si>
  <si>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</si>
  <si>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</si>
  <si>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</si>
  <si>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</si>
  <si>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</si>
  <si>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</si>
  <si>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</si>
  <si>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</si>
  <si>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</si>
  <si>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</si>
  <si>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</si>
  <si>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</si>
  <si>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</si>
  <si>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</si>
  <si>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</si>
  <si>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</si>
  <si>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</si>
  <si>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</si>
  <si>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</si>
  <si>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</si>
  <si>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</si>
  <si>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</si>
  <si>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</si>
  <si>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</si>
  <si>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</si>
  <si>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</si>
  <si>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</si>
  <si>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</si>
  <si>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</si>
  <si>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</si>
  <si>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</si>
  <si>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</si>
  <si>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</si>
  <si>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</si>
  <si>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</si>
  <si>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</si>
  <si>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</si>
  <si>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</si>
  <si>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</si>
  <si>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</si>
  <si>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</si>
  <si>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</si>
  <si>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</si>
  <si>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</si>
  <si>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</si>
  <si>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</si>
  <si>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</si>
  <si>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</si>
  <si>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</si>
  <si>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</si>
  <si>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</si>
  <si>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</si>
  <si>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</si>
  <si>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</si>
  <si>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</si>
  <si>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</si>
  <si>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</si>
  <si>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</si>
  <si>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</si>
  <si>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</si>
  <si>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</si>
  <si>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</si>
  <si>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</si>
  <si>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</si>
  <si>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</si>
  <si>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</si>
  <si>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</si>
  <si>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</si>
  <si>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</si>
  <si>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</si>
  <si>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</si>
  <si>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</si>
  <si>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</si>
  <si>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</si>
  <si>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</si>
  <si>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</si>
  <si>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</si>
  <si>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</si>
  <si>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</si>
  <si>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</si>
  <si>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</si>
  <si>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</si>
  <si>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</si>
  <si>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</si>
  <si>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</si>
  <si>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</si>
  <si>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</si>
  <si>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</si>
  <si>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</si>
  <si>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</si>
  <si>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</si>
  <si>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</si>
  <si>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</si>
  <si>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</si>
  <si>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</si>
  <si>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</si>
  <si>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</si>
  <si>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</si>
  <si>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</si>
  <si>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</si>
  <si>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</si>
  <si>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</si>
  <si>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</si>
  <si>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</si>
  <si>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</si>
  <si>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</si>
  <si>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</si>
  <si>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</si>
  <si>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</si>
  <si>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</si>
  <si>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</si>
  <si>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</si>
  <si>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</si>
  <si>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</si>
  <si>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</si>
  <si>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</si>
  <si>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</si>
  <si>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</si>
  <si>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</si>
  <si>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</si>
  <si>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</si>
  <si>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</si>
  <si>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</si>
  <si>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</si>
  <si>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</si>
  <si>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</si>
  <si>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</si>
  <si>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</si>
  <si>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</si>
  <si>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</si>
  <si>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</si>
  <si>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</si>
  <si>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</si>
  <si>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</si>
  <si>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</si>
  <si>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</si>
  <si>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</si>
  <si>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</si>
  <si>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</si>
  <si>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</si>
  <si>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</si>
  <si>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</si>
  <si>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</si>
  <si>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</si>
  <si>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</si>
  <si>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</si>
  <si>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</si>
  <si>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</si>
  <si>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</si>
  <si>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</si>
  <si>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</si>
  <si>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</si>
  <si>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</si>
  <si>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</si>
  <si>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</si>
  <si>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</si>
  <si>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</si>
  <si>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</si>
  <si>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</si>
  <si>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</si>
  <si>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</si>
  <si>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</si>
  <si>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</si>
  <si>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</si>
  <si>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</si>
  <si>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</si>
  <si>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</si>
  <si>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</si>
  <si>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</si>
  <si>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</si>
  <si>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</si>
  <si>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</si>
  <si>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</si>
  <si>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</si>
  <si>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</si>
  <si>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</si>
  <si>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</si>
  <si>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</si>
  <si>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</si>
  <si>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</si>
  <si>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</si>
  <si>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</si>
  <si>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</si>
  <si>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</si>
  <si>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</si>
  <si>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</si>
  <si>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</si>
  <si>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</si>
  <si>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</si>
  <si>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</si>
  <si>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</si>
  <si>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</si>
  <si>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</si>
  <si>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</si>
  <si>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</si>
  <si>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</si>
  <si>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</si>
  <si>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</si>
  <si>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</si>
  <si>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</si>
  <si>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</si>
  <si>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</si>
  <si>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</si>
  <si>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</si>
  <si>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</si>
  <si>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</si>
  <si>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</si>
  <si>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</si>
  <si>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</si>
  <si>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</si>
  <si>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</si>
  <si>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</si>
  <si>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</si>
  <si>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</si>
  <si>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</si>
  <si>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</si>
  <si>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</si>
  <si>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</si>
  <si>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</si>
  <si>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</si>
  <si>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</si>
  <si>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</si>
  <si>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</si>
  <si>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</si>
  <si>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</si>
  <si>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</si>
  <si>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</si>
  <si>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</si>
  <si>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</si>
  <si>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</si>
  <si>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</si>
  <si>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</si>
  <si>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</si>
  <si>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</si>
  <si>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</si>
  <si>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</si>
  <si>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</si>
  <si>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</si>
  <si>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</si>
  <si>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</si>
  <si>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</si>
  <si>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</si>
  <si>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</si>
  <si>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</si>
  <si>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</si>
  <si>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</si>
  <si>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</si>
  <si>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</si>
  <si>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</si>
  <si>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</si>
  <si>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</si>
  <si>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</si>
  <si>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</si>
  <si>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</si>
  <si>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</si>
  <si>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</si>
  <si>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</si>
  <si>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</si>
  <si>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</si>
  <si>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</si>
  <si>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</si>
  <si>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</si>
  <si>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</si>
  <si>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</si>
  <si>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</si>
  <si>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</si>
  <si>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</si>
  <si>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</si>
  <si>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</si>
  <si>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</si>
  <si>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</si>
  <si>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</si>
  <si>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</si>
  <si>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</si>
  <si>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</si>
  <si>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</si>
  <si>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</si>
  <si>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</si>
  <si>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</si>
  <si>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</si>
  <si>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</si>
  <si>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</si>
  <si>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</si>
  <si>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</si>
  <si>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</si>
  <si>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</si>
  <si>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</si>
  <si>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</si>
  <si>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</si>
  <si>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</si>
  <si>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</si>
  <si>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</si>
  <si>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</si>
  <si>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</si>
  <si>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</si>
  <si>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</si>
  <si>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</si>
  <si>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</si>
  <si>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</si>
  <si>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</si>
  <si>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</si>
  <si>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</si>
  <si>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</si>
  <si>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</si>
  <si>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</si>
  <si>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</si>
  <si>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</si>
  <si>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</si>
  <si>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</si>
  <si>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</si>
  <si>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</si>
  <si>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</si>
  <si>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</si>
  <si>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</si>
  <si>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</si>
  <si>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</si>
  <si>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</si>
  <si>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</si>
  <si>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</si>
  <si>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</si>
  <si>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</si>
  <si>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</si>
  <si>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</si>
  <si>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</si>
  <si>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</si>
  <si>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</si>
  <si>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</si>
  <si>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</si>
  <si>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</si>
  <si>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</si>
  <si>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</si>
  <si>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</si>
  <si>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</si>
  <si>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</si>
  <si>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</si>
  <si>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</si>
  <si>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</si>
  <si>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</si>
  <si>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</si>
  <si>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</si>
  <si>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</si>
  <si>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</si>
  <si>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</si>
  <si>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</si>
  <si>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</si>
  <si>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</si>
  <si>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</si>
  <si>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</si>
  <si>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</si>
  <si>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</si>
  <si>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</si>
  <si>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</si>
  <si>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</si>
  <si>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</si>
  <si>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</si>
  <si>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</si>
  <si>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</si>
  <si>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</si>
  <si>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</si>
  <si>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</si>
  <si>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</si>
  <si>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</si>
  <si>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</si>
  <si>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</si>
  <si>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</si>
  <si>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</si>
  <si>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</si>
  <si>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</si>
  <si>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</si>
  <si>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</si>
  <si>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</si>
  <si>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</si>
  <si>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</si>
  <si>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</si>
  <si>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</si>
  <si>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</si>
  <si>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</si>
  <si>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</si>
  <si>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</si>
  <si>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</si>
  <si>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</si>
  <si>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</si>
  <si>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</si>
  <si>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</si>
  <si>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</si>
  <si>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</si>
  <si>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</si>
  <si>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</si>
  <si>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</si>
  <si>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</si>
  <si>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</si>
  <si>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</si>
  <si>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</si>
  <si>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</si>
  <si>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</si>
  <si>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</si>
  <si>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</si>
  <si>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</si>
  <si>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</si>
  <si>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</si>
  <si>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</si>
  <si>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</si>
  <si>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</si>
  <si>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</si>
  <si>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</si>
  <si>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</si>
  <si>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</si>
  <si>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</si>
  <si>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</si>
  <si>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</si>
  <si>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</si>
  <si>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</si>
  <si>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</si>
  <si>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</si>
  <si>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</si>
  <si>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</si>
  <si>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</si>
  <si>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</si>
  <si>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</si>
  <si>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</si>
  <si>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</si>
  <si>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</si>
  <si>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</si>
  <si>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</si>
  <si>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</si>
  <si>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</si>
  <si>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</si>
  <si>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</si>
  <si>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</si>
  <si>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</si>
  <si>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</si>
  <si>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</si>
  <si>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</si>
  <si>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</si>
  <si>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</si>
  <si>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</si>
  <si>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</si>
  <si>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</si>
  <si>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</si>
  <si>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</si>
  <si>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</si>
  <si>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</si>
  <si>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</si>
  <si>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</si>
  <si>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</si>
  <si>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</si>
  <si>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</si>
  <si>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</si>
  <si>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</si>
  <si>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</si>
  <si>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</si>
  <si>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</si>
  <si>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</si>
  <si>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</si>
  <si>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</si>
  <si>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</si>
  <si>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</si>
  <si>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</si>
  <si>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</si>
  <si>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</si>
  <si>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</si>
  <si>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</si>
  <si>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</si>
  <si>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</si>
  <si>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</si>
  <si>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</si>
  <si>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</si>
  <si>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</si>
  <si>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</si>
  <si>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</si>
  <si>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</si>
  <si>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</si>
  <si>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</si>
  <si>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</si>
  <si>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</si>
  <si>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</si>
  <si>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</si>
  <si>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</si>
  <si>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</si>
  <si>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</si>
  <si>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</si>
  <si>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</si>
  <si>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</si>
  <si>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</si>
  <si>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</si>
  <si>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</si>
  <si>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</si>
  <si>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</si>
  <si>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</si>
  <si>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</si>
  <si>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</si>
  <si>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</si>
  <si>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</si>
  <si>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</si>
  <si>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</si>
  <si>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</si>
  <si>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</si>
  <si>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</si>
  <si>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</si>
  <si>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</si>
  <si>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</si>
  <si>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</si>
  <si>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</si>
  <si>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</si>
  <si>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</si>
  <si>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</si>
  <si>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</si>
  <si>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</si>
  <si>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</si>
  <si>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</si>
  <si>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</si>
  <si>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</si>
  <si>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</si>
  <si>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</si>
  <si>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</si>
  <si>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</si>
  <si>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</si>
  <si>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</si>
  <si>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</si>
  <si>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</si>
  <si>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</si>
  <si>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</si>
  <si>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</si>
  <si>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</si>
  <si>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</si>
  <si>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</si>
  <si>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</si>
  <si>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</si>
  <si>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</si>
  <si>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</si>
  <si>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</si>
  <si>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</si>
  <si>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</si>
  <si>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</si>
  <si>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</si>
  <si>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</si>
  <si>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</si>
  <si>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</si>
  <si>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</si>
  <si>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</si>
  <si>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</si>
  <si>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</si>
  <si>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</si>
  <si>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</si>
  <si>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</si>
  <si>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</si>
  <si>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</si>
  <si>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</si>
  <si>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</si>
  <si>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</si>
  <si>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</si>
  <si>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</si>
  <si>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</si>
  <si>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</si>
  <si>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</si>
  <si>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</si>
  <si>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</si>
  <si>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</si>
  <si>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</si>
  <si>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</si>
  <si>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</si>
  <si>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</si>
  <si>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</si>
  <si>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</si>
  <si>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</si>
  <si>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</si>
  <si>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</si>
  <si>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</si>
  <si>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</si>
  <si>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</si>
  <si>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</si>
  <si>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</si>
  <si>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</si>
  <si>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</si>
  <si>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</si>
  <si>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</si>
  <si>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</si>
  <si>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</si>
  <si>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</si>
  <si>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</si>
  <si>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</si>
  <si>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</si>
  <si>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</si>
  <si>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</si>
  <si>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</si>
  <si>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</si>
  <si>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</si>
  <si>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</si>
  <si>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</si>
  <si>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</si>
  <si>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</si>
  <si>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</si>
  <si>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</si>
  <si>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</si>
  <si>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</si>
  <si>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</si>
  <si>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</si>
  <si>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</si>
  <si>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</si>
  <si>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</si>
  <si>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</si>
  <si>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</si>
  <si>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</si>
  <si>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</si>
  <si>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</si>
  <si>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</si>
  <si>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</si>
  <si>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</si>
  <si>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</si>
  <si>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</si>
  <si>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</si>
  <si>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</si>
  <si>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</si>
  <si>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</si>
  <si>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</si>
  <si>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</si>
  <si>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</si>
  <si>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</si>
  <si>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</si>
  <si>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</si>
  <si>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</si>
  <si>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</si>
  <si>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</si>
  <si>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</si>
  <si>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</si>
  <si>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</si>
  <si>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</si>
  <si>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</si>
  <si>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</si>
  <si>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</si>
  <si>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</si>
  <si>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</si>
  <si>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</si>
  <si>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</si>
  <si>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</si>
  <si>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</si>
  <si>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</si>
  <si>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</si>
  <si>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</si>
  <si>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</si>
  <si>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</si>
  <si>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</si>
  <si>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</si>
  <si>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</si>
  <si>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</si>
  <si>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</si>
  <si>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</si>
  <si>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</si>
  <si>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</si>
  <si>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</si>
  <si>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</si>
  <si>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</si>
  <si>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</si>
  <si>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</si>
  <si>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</si>
  <si>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</si>
  <si>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</si>
  <si>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</si>
  <si>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</si>
  <si>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</si>
  <si>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</si>
  <si>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</si>
  <si>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</si>
  <si>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</si>
  <si>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</si>
  <si>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</si>
  <si>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</si>
  <si>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</si>
  <si>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</si>
  <si>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</si>
  <si>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</si>
  <si>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</si>
  <si>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</si>
  <si>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</si>
  <si>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</si>
  <si>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</si>
  <si>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</si>
  <si>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</si>
  <si>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</si>
  <si>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</si>
  <si>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</si>
  <si>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</si>
  <si>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</si>
  <si>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</si>
  <si>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</si>
  <si>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</si>
  <si>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</si>
  <si>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</si>
  <si>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</si>
  <si>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</si>
  <si>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</si>
  <si>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</si>
  <si>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</si>
  <si>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</si>
  <si>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</si>
  <si>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</si>
  <si>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</si>
  <si>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</si>
  <si>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</si>
  <si>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</si>
  <si>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</si>
  <si>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</si>
  <si>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</si>
  <si>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</si>
  <si>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</si>
  <si>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</si>
  <si>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</si>
  <si>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</si>
  <si>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</si>
  <si>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</si>
  <si>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</si>
  <si>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</si>
  <si>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</si>
  <si>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</si>
  <si>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</si>
  <si>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</si>
  <si>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</si>
  <si>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</si>
  <si>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</si>
  <si>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</si>
  <si>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</si>
  <si>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</si>
  <si>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</si>
  <si>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</si>
  <si>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</si>
  <si>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</si>
  <si>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</si>
  <si>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</si>
  <si>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</si>
  <si>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</si>
  <si>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</si>
  <si>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</si>
  <si>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</si>
  <si>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</si>
  <si>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</si>
  <si>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</si>
  <si>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</si>
  <si>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</si>
  <si>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</si>
  <si>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</si>
  <si>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</si>
  <si>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</si>
  <si>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</si>
  <si>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</si>
  <si>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</si>
  <si>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</si>
  <si>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</si>
  <si>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</si>
  <si>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</si>
  <si>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</si>
  <si>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</si>
  <si>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</si>
  <si>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</si>
  <si>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</si>
  <si>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</si>
  <si>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</si>
  <si>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</si>
  <si>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</si>
  <si>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</si>
  <si>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</si>
  <si>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</si>
  <si>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</si>
  <si>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</si>
  <si>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</si>
  <si>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</si>
  <si>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</si>
  <si>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</si>
  <si>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</si>
  <si>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</si>
  <si>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</si>
  <si>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</si>
  <si>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</si>
  <si>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</si>
  <si>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</si>
  <si>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</si>
  <si>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</si>
  <si>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</si>
  <si>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</si>
  <si>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</si>
  <si>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</si>
  <si>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</si>
  <si>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</si>
  <si>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</si>
  <si>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</si>
  <si>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</si>
  <si>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</si>
  <si>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</si>
  <si>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</si>
  <si>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</si>
  <si>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</si>
  <si>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</si>
  <si>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</si>
  <si>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</si>
  <si>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</si>
  <si>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</si>
  <si>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</si>
  <si>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</si>
  <si>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</si>
  <si>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</si>
  <si>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</si>
  <si>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</si>
  <si>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</si>
  <si>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</si>
  <si>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</si>
  <si>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</si>
  <si>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</si>
  <si>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</si>
  <si>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</si>
  <si>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</si>
  <si>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</si>
  <si>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</si>
  <si>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</si>
  <si>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</si>
  <si>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</si>
  <si>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</si>
  <si>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</si>
  <si>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</si>
  <si>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</si>
  <si>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</si>
  <si>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</si>
  <si>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</si>
  <si>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</si>
  <si>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</si>
  <si>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</si>
  <si>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</si>
  <si>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</si>
  <si>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</si>
  <si>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</si>
  <si>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</si>
  <si>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</si>
  <si>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</si>
  <si>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</si>
  <si>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</si>
  <si>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</si>
  <si>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</si>
  <si>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</si>
  <si>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</si>
  <si>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</si>
  <si>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</si>
  <si>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</si>
  <si>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</si>
  <si>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</si>
  <si>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</si>
  <si>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</si>
  <si>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</si>
  <si>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</si>
  <si>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</si>
  <si>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</si>
  <si>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</si>
  <si>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</si>
  <si>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</si>
  <si>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</si>
  <si>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</si>
  <si>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</si>
  <si>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</si>
  <si>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</si>
  <si>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</si>
  <si>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</si>
  <si>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</si>
  <si>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</si>
  <si>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</si>
  <si>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</si>
  <si>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</si>
  <si>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</si>
  <si>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</si>
  <si>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</si>
  <si>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</si>
  <si>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</si>
  <si>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</si>
  <si>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</si>
  <si>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</si>
  <si>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</si>
  <si>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</si>
  <si>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</si>
  <si>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</si>
  <si>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</si>
  <si>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</si>
  <si>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</si>
  <si>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</si>
  <si>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</si>
  <si>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</si>
  <si>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</si>
  <si>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</si>
  <si>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</si>
  <si>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</si>
  <si>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</si>
  <si>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</si>
  <si>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</si>
  <si>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</si>
  <si>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</si>
  <si>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</si>
  <si>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</si>
  <si>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</si>
  <si>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</si>
  <si>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</si>
  <si>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</si>
  <si>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</si>
  <si>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</si>
  <si>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</si>
  <si>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</si>
  <si>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</si>
  <si>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</si>
  <si>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</si>
  <si>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</si>
  <si>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</si>
  <si>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</si>
  <si>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</si>
  <si>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</si>
  <si>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</si>
  <si>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</si>
  <si>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</si>
  <si>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</si>
  <si>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</si>
  <si>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</si>
  <si>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</si>
  <si>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</si>
  <si>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</si>
  <si>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</si>
  <si>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</si>
  <si>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</si>
  <si>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</si>
  <si>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</si>
  <si>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</si>
  <si>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</si>
  <si>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</si>
  <si>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</si>
  <si>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</si>
  <si>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</si>
  <si>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</si>
  <si>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</si>
  <si>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</si>
  <si>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</si>
  <si>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</si>
  <si>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</si>
  <si>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</si>
  <si>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</si>
  <si>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</si>
  <si>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</si>
  <si>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</si>
  <si>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</si>
  <si>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</si>
  <si>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</si>
  <si>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</si>
  <si>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</si>
  <si>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</si>
  <si>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</si>
  <si>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</si>
  <si>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</si>
  <si>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</si>
  <si>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</si>
  <si>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</si>
  <si>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</si>
  <si>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</si>
  <si>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</si>
  <si>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</si>
  <si>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</si>
  <si>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</si>
  <si>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</si>
  <si>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</si>
  <si>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</si>
  <si>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</si>
  <si>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</si>
  <si>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</si>
  <si>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</si>
  <si>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</si>
  <si>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</si>
  <si>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</si>
  <si>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</si>
  <si>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</si>
  <si>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</si>
  <si>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</si>
  <si>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</si>
  <si>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</si>
  <si>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</si>
  <si>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</si>
  <si>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</si>
  <si>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</si>
  <si>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</si>
  <si>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</si>
  <si>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</si>
  <si>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</si>
  <si>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</si>
  <si>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</si>
  <si>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</si>
  <si>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</si>
  <si>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</si>
  <si>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</si>
  <si>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</si>
  <si>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</si>
  <si>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</si>
  <si>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</si>
  <si>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</si>
  <si>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</si>
  <si>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</si>
  <si>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</si>
  <si>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</si>
  <si>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</si>
  <si>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</si>
  <si>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</si>
  <si>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</si>
  <si>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</si>
  <si>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</si>
  <si>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</si>
  <si>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</si>
  <si>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</si>
  <si>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</si>
  <si>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</si>
  <si>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</si>
  <si>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</si>
  <si>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</si>
  <si>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</si>
  <si>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</si>
  <si>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</si>
  <si>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</si>
  <si>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</si>
  <si>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</si>
  <si>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</si>
  <si>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</si>
  <si>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</si>
  <si>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</si>
  <si>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</si>
  <si>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</si>
  <si>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</si>
  <si>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</si>
  <si>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</si>
  <si>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</si>
  <si>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</si>
  <si>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</si>
  <si>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</si>
  <si>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</si>
  <si>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</si>
  <si>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</si>
  <si>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</si>
  <si>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</si>
  <si>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</si>
  <si>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</si>
  <si>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</si>
  <si>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</si>
  <si>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</si>
  <si>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</si>
  <si>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</si>
  <si>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</si>
  <si>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</si>
  <si>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</si>
  <si>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</si>
  <si>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</si>
  <si>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</si>
  <si>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</si>
  <si>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</si>
  <si>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</si>
  <si>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</si>
  <si>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</si>
  <si>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</si>
  <si>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</si>
  <si>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</si>
  <si>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</si>
  <si>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</si>
  <si>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</si>
  <si>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</si>
  <si>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</si>
  <si>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</si>
  <si>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</si>
  <si>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</si>
  <si>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</si>
  <si>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</si>
  <si>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</si>
  <si>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</si>
  <si>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</si>
  <si>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</si>
  <si>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</si>
  <si>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</si>
  <si>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</si>
  <si>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</si>
  <si>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</si>
  <si>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</si>
  <si>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</si>
  <si>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</si>
  <si>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</si>
  <si>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</si>
  <si>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</si>
  <si>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</si>
  <si>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</si>
  <si>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</si>
  <si>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</si>
  <si>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</si>
  <si>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</si>
  <si>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</si>
  <si>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</si>
  <si>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</si>
  <si>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</si>
  <si>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</si>
  <si>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</si>
  <si>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</si>
  <si>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</si>
  <si>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</si>
  <si>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</si>
  <si>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</si>
  <si>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</si>
  <si>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</si>
  <si>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</si>
  <si>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</si>
  <si>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</si>
  <si>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</si>
  <si>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</si>
  <si>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</si>
  <si>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</si>
  <si>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</si>
  <si>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</si>
  <si>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</si>
  <si>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</si>
  <si>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</si>
  <si>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</si>
  <si>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</si>
  <si>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</si>
  <si>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</si>
  <si>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</si>
  <si>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</si>
  <si>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</si>
  <si>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</si>
  <si>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</si>
  <si>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</si>
  <si>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</si>
  <si>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</si>
  <si>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</si>
  <si>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</si>
  <si>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</si>
  <si>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</si>
  <si>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</si>
  <si>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</si>
  <si>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</si>
  <si>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</si>
  <si>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</si>
  <si>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</si>
  <si>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</si>
  <si>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</si>
  <si>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</si>
  <si>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</si>
  <si>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</si>
  <si>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</si>
  <si>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</si>
  <si>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</si>
  <si>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</si>
  <si>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</si>
  <si>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</si>
  <si>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</si>
  <si>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</si>
  <si>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</si>
  <si>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</si>
  <si>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</si>
  <si>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</si>
  <si>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</si>
  <si>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</si>
  <si>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</si>
  <si>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</si>
  <si>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</si>
  <si>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</si>
  <si>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</si>
  <si>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</si>
  <si>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</si>
  <si>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</si>
  <si>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</si>
  <si>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</si>
  <si>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</si>
  <si>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</si>
  <si>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</si>
  <si>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</si>
  <si>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</si>
  <si>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</si>
  <si>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</si>
  <si>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</si>
  <si>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</si>
  <si>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</si>
  <si>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</si>
  <si>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</si>
  <si>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</si>
  <si>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</si>
  <si>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</si>
  <si>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</si>
  <si>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</si>
  <si>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</si>
  <si>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</si>
  <si>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</si>
  <si>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</si>
  <si>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</si>
  <si>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</si>
  <si>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</si>
  <si>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</si>
  <si>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</si>
  <si>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</si>
  <si>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</si>
  <si>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</si>
  <si>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</si>
  <si>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</si>
  <si>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</si>
  <si>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</si>
  <si>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</si>
  <si>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</si>
  <si>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</si>
  <si>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</si>
  <si>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</si>
  <si>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</si>
  <si>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</si>
  <si>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</si>
  <si>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</si>
  <si>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</si>
  <si>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</si>
  <si>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</si>
  <si>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</si>
  <si>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</si>
  <si>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</si>
  <si>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</si>
  <si>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</si>
  <si>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</si>
  <si>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</si>
  <si>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</si>
  <si>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</si>
  <si>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</si>
  <si>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</si>
  <si>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</si>
  <si>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</si>
  <si>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</si>
  <si>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</si>
  <si>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</si>
  <si>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</si>
  <si>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</si>
  <si>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</si>
  <si>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</si>
  <si>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</si>
  <si>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</si>
  <si>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</si>
  <si>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</si>
  <si>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</si>
  <si>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</si>
  <si>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</si>
  <si>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</si>
  <si>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</si>
  <si>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</si>
  <si>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</si>
  <si>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</si>
  <si>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</si>
  <si>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</si>
  <si>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</si>
  <si>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</si>
  <si>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</si>
  <si>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</si>
  <si>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</si>
  <si>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</si>
  <si>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</si>
  <si>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</si>
  <si>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</si>
  <si>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</si>
  <si>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</si>
  <si>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</si>
  <si>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</si>
  <si>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</si>
  <si>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</si>
  <si>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</si>
  <si>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</si>
  <si>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</si>
  <si>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</si>
  <si>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</si>
  <si>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</si>
  <si>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</si>
  <si>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</si>
  <si>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</si>
  <si>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</si>
  <si>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</si>
  <si>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</si>
  <si>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</si>
  <si>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</si>
  <si>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</si>
  <si>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</si>
  <si>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</si>
  <si>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</si>
  <si>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</si>
  <si>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</si>
  <si>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</si>
  <si>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</si>
  <si>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</si>
  <si>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</si>
  <si>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</si>
  <si>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</si>
  <si>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</si>
  <si>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</si>
  <si>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</si>
  <si>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</si>
  <si>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</si>
  <si>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</si>
  <si>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</si>
  <si>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</si>
  <si>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</si>
  <si>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</si>
  <si>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</si>
  <si>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</si>
  <si>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</si>
  <si>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</si>
  <si>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</si>
  <si>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</si>
  <si>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</si>
  <si>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</si>
  <si>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</si>
  <si>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</si>
  <si>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</si>
  <si>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</si>
  <si>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</si>
  <si>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</si>
  <si>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</si>
  <si>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</si>
  <si>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</si>
  <si>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</si>
  <si>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</si>
  <si>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</si>
  <si>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</si>
  <si>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</si>
  <si>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</si>
  <si>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</si>
  <si>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</si>
  <si>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</si>
  <si>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</si>
  <si>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</si>
  <si>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</si>
  <si>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</si>
  <si>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</si>
  <si>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</si>
  <si>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</si>
  <si>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</si>
  <si>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</si>
  <si>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</si>
  <si>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</si>
  <si>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</si>
  <si>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</si>
  <si>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</si>
  <si>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</si>
  <si>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</si>
  <si>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</si>
  <si>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</si>
  <si>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</si>
  <si>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</si>
  <si>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</si>
  <si>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</si>
  <si>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</si>
  <si>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</si>
  <si>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</si>
  <si>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</si>
  <si>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</si>
  <si>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</si>
  <si>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</si>
  <si>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</si>
  <si>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</si>
  <si>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</si>
  <si>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</si>
  <si>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</si>
  <si>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</si>
  <si>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</si>
  <si>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</si>
  <si>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</si>
  <si>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</si>
  <si>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</si>
  <si>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</si>
  <si>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</si>
  <si>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</si>
  <si>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</si>
  <si>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</si>
  <si>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</si>
  <si>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</si>
  <si>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</si>
  <si>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</si>
  <si>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</si>
  <si>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</si>
  <si>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</si>
  <si>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</si>
  <si>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</si>
  <si>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</si>
  <si>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</si>
  <si>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</si>
  <si>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</si>
  <si>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</si>
  <si>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</si>
  <si>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</si>
  <si>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</si>
  <si>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</si>
  <si>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</si>
  <si>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</si>
  <si>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</si>
  <si>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</si>
  <si>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</si>
  <si>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</si>
  <si>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</si>
  <si>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</si>
  <si>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</si>
  <si>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</si>
  <si>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</si>
  <si>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</si>
  <si>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</si>
  <si>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</si>
  <si>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</si>
  <si>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</si>
  <si>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</si>
  <si>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</si>
  <si>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</si>
  <si>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</si>
  <si>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</si>
  <si>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</si>
  <si>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</si>
  <si>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</si>
  <si>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</si>
  <si>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</si>
  <si>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</si>
  <si>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</si>
  <si>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</si>
  <si>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</si>
  <si>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</si>
  <si>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</si>
  <si>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</si>
  <si>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</si>
  <si>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</si>
  <si>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</si>
  <si>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</si>
  <si>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</si>
  <si>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</si>
  <si>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</si>
  <si>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</si>
  <si>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</si>
  <si>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</si>
  <si>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</si>
  <si>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</si>
  <si>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</si>
  <si>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</si>
  <si>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</si>
  <si>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</si>
  <si>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</si>
  <si>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</si>
  <si>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</si>
  <si>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</si>
  <si>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</si>
  <si>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</si>
  <si>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</si>
  <si>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</si>
  <si>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</si>
  <si>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</si>
  <si>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</si>
  <si>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</si>
  <si>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</si>
  <si>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</si>
  <si>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</si>
  <si>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</si>
  <si>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</si>
  <si>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</si>
  <si>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</si>
  <si>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</si>
  <si>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</si>
  <si>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</si>
  <si>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</si>
  <si>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</si>
  <si>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</si>
  <si>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</si>
  <si>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</si>
  <si>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</si>
  <si>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</si>
  <si>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</si>
  <si>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</si>
  <si>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</si>
  <si>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</si>
  <si>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</si>
  <si>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</si>
  <si>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</si>
  <si>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</si>
  <si>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</si>
  <si>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</si>
  <si>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</si>
  <si>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</si>
  <si>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</si>
  <si>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</si>
  <si>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</si>
  <si>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</si>
  <si>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</si>
  <si>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</si>
  <si>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</si>
  <si>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</si>
  <si>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</si>
  <si>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</si>
  <si>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</si>
  <si>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</si>
  <si>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</si>
  <si>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</si>
  <si>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</si>
  <si>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</si>
  <si>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</si>
  <si>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</si>
  <si>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</si>
  <si>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</si>
  <si>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</si>
  <si>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</si>
  <si>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</si>
  <si>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</si>
  <si>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</si>
  <si>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</si>
  <si>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</si>
  <si>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</si>
  <si>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</si>
  <si>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</si>
  <si>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</si>
  <si>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</si>
  <si>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</si>
  <si>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</si>
  <si>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</si>
  <si>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</si>
  <si>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</si>
  <si>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</si>
  <si>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</si>
  <si>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</si>
  <si>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</si>
  <si>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</si>
  <si>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</si>
  <si>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</si>
  <si>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</si>
  <si>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</si>
  <si>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</si>
  <si>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</si>
  <si>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</si>
  <si>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</si>
  <si>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</si>
  <si>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</si>
  <si>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</si>
  <si>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</si>
  <si>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</si>
  <si>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</si>
  <si>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</si>
  <si>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</si>
  <si>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</si>
  <si>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</si>
  <si>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</si>
  <si>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</si>
  <si>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</si>
  <si>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</si>
  <si>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</si>
  <si>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</si>
  <si>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</si>
  <si>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</si>
  <si>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</si>
  <si>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</si>
  <si>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</si>
  <si>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</si>
  <si>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</si>
  <si>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</si>
  <si>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</si>
  <si>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</si>
  <si>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</si>
  <si>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</si>
  <si>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</si>
  <si>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</si>
  <si>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</si>
  <si>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</si>
  <si>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</si>
  <si>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</si>
  <si>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</si>
  <si>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</si>
  <si>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</si>
  <si>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</si>
  <si>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</si>
  <si>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</si>
  <si>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</si>
  <si>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</si>
  <si>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</si>
  <si>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</si>
  <si>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</si>
  <si>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</si>
  <si>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</si>
  <si>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</si>
  <si>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</si>
  <si>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</si>
  <si>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</si>
  <si>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</si>
  <si>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</si>
  <si>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</si>
  <si>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</si>
  <si>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</si>
  <si>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</si>
  <si>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</si>
  <si>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</si>
  <si>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</si>
  <si>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</si>
  <si>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</si>
  <si>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</si>
  <si>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</si>
  <si>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</si>
  <si>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</si>
  <si>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</si>
  <si>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</si>
  <si>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</si>
  <si>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</si>
  <si>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</si>
  <si>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</si>
  <si>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</si>
  <si>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</si>
  <si>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</si>
  <si>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</si>
  <si>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</si>
  <si>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</si>
  <si>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</si>
  <si>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</si>
  <si>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</si>
  <si>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</si>
  <si>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</si>
  <si>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</si>
  <si>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</si>
  <si>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</si>
  <si>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</si>
  <si>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</si>
  <si>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</si>
  <si>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</si>
  <si>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</si>
  <si>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</si>
  <si>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</si>
  <si>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</si>
  <si>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</si>
  <si>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</si>
  <si>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</si>
  <si>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</si>
  <si>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</si>
  <si>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</si>
  <si>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</si>
  <si>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</si>
  <si>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</si>
  <si>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</si>
  <si>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</si>
  <si>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</si>
  <si>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</si>
  <si>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</si>
  <si>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</si>
  <si>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</si>
  <si>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</si>
  <si>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</si>
  <si>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</si>
  <si>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</si>
  <si>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</si>
  <si>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</si>
  <si>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</si>
  <si>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</si>
  <si>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</si>
  <si>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</si>
  <si>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</si>
  <si>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</si>
  <si>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</si>
  <si>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</si>
  <si>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</si>
  <si>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</si>
  <si>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</si>
  <si>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</si>
  <si>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</si>
  <si>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</si>
  <si>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</si>
  <si>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</si>
  <si>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</si>
  <si>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</si>
  <si>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</si>
  <si>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</si>
  <si>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</si>
  <si>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</si>
  <si>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</si>
  <si>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</si>
  <si>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</si>
  <si>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</si>
  <si>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</si>
  <si>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</si>
  <si>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</si>
  <si>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</si>
  <si>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</si>
  <si>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</si>
  <si>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</si>
  <si>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</si>
  <si>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</si>
  <si>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</si>
  <si>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</si>
  <si>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</si>
  <si>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</si>
  <si>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</si>
  <si>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</si>
  <si>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</si>
  <si>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</si>
  <si>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</si>
  <si>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</si>
  <si>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</si>
  <si>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</si>
  <si>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</si>
  <si>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</si>
  <si>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</si>
  <si>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</si>
  <si>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</si>
  <si>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</si>
  <si>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</si>
  <si>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</si>
  <si>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</si>
  <si>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</si>
  <si>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</si>
  <si>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</si>
  <si>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</si>
  <si>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</si>
  <si>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</si>
  <si>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</si>
  <si>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</si>
  <si>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</si>
  <si>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</si>
  <si>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</si>
  <si>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</si>
  <si>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</si>
  <si>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</si>
  <si>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</si>
  <si>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</si>
  <si>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</si>
  <si>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</si>
  <si>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</si>
  <si>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</si>
  <si>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</si>
  <si>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</si>
  <si>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</si>
  <si>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</si>
  <si>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</si>
  <si>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</si>
  <si>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</si>
  <si>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</si>
  <si>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</si>
  <si>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</si>
  <si>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</si>
  <si>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</si>
  <si>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</si>
  <si>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</si>
  <si>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</si>
  <si>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</si>
  <si>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</si>
  <si>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</si>
  <si>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</si>
  <si>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</si>
  <si>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</si>
  <si>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</si>
  <si>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</si>
  <si>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</si>
  <si>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</si>
  <si>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</si>
  <si>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</si>
  <si>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</si>
  <si>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</si>
  <si>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</si>
  <si>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</si>
  <si>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</si>
  <si>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</si>
  <si>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</si>
  <si>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</si>
  <si>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</si>
  <si>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</si>
  <si>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</si>
  <si>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</si>
  <si>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</si>
  <si>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</si>
  <si>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</si>
  <si>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</si>
  <si>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</si>
  <si>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</si>
  <si>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</si>
  <si>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</si>
  <si>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</si>
  <si>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</si>
  <si>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</si>
  <si>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</si>
  <si>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</si>
  <si>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</si>
  <si>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</si>
  <si>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</si>
  <si>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</si>
  <si>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</si>
  <si>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</si>
  <si>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</si>
  <si>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</si>
  <si>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</si>
  <si>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</si>
  <si>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</si>
  <si>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</si>
  <si>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</si>
  <si>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</si>
  <si>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</si>
  <si>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</si>
  <si>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</si>
  <si>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</si>
  <si>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</si>
  <si>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</si>
  <si>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</si>
  <si>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</si>
  <si>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</si>
  <si>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</si>
  <si>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</si>
  <si>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</si>
  <si>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</si>
  <si>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</si>
  <si>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</si>
  <si>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</si>
  <si>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</si>
  <si>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</si>
  <si>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</si>
  <si>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</si>
  <si>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</si>
  <si>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</si>
  <si>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</si>
  <si>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</si>
  <si>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</si>
  <si>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</si>
  <si>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</si>
  <si>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</si>
  <si>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</si>
  <si>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</si>
  <si>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</si>
  <si>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</si>
  <si>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</si>
  <si>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</si>
  <si>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</si>
  <si>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</si>
  <si>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</si>
  <si>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</si>
  <si>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</si>
  <si>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</si>
  <si>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</si>
  <si>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</si>
  <si>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</si>
  <si>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</si>
  <si>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</si>
  <si>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</si>
  <si>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</si>
  <si>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</si>
  <si>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</si>
  <si>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</si>
  <si>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</si>
  <si>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</si>
  <si>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</si>
  <si>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</si>
  <si>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</si>
  <si>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</si>
  <si>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</si>
  <si>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</si>
  <si>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</si>
  <si>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</si>
  <si>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</si>
  <si>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</si>
  <si>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</si>
  <si>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</si>
  <si>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</si>
  <si>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</si>
  <si>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</si>
  <si>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</si>
  <si>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</si>
  <si>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</si>
  <si>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</si>
  <si>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</si>
  <si>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</si>
  <si>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</si>
  <si>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</si>
  <si>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</si>
  <si>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</si>
  <si>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</si>
  <si>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</si>
  <si>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</si>
  <si>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</si>
  <si>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</si>
  <si>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</si>
  <si>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</si>
  <si>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</si>
  <si>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</si>
  <si>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</si>
  <si>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</si>
  <si>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</si>
  <si>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</si>
  <si>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</si>
  <si>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</si>
  <si>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</si>
  <si>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</si>
  <si>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</si>
  <si>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</si>
  <si>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</si>
  <si>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</si>
  <si>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</si>
  <si>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</si>
  <si>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</si>
  <si>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</si>
  <si>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</si>
  <si>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</si>
  <si>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</si>
  <si>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</si>
  <si>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</si>
  <si>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</si>
  <si>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</si>
  <si>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</si>
  <si>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</si>
  <si>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</si>
  <si>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</si>
  <si>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</si>
  <si>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</si>
  <si>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</si>
  <si>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</si>
  <si>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</si>
  <si>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</si>
  <si>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</si>
  <si>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</si>
  <si>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</si>
  <si>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</si>
  <si>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</si>
  <si>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</si>
  <si>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</si>
  <si>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</si>
  <si>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</si>
  <si>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</si>
  <si>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</si>
  <si>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</si>
  <si>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</si>
  <si>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</si>
  <si>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</si>
  <si>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</si>
  <si>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</si>
  <si>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</si>
  <si>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</si>
  <si>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</si>
  <si>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</si>
  <si>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</si>
  <si>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</si>
  <si>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</si>
  <si>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</si>
  <si>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</si>
  <si>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</si>
  <si>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</si>
  <si>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</si>
  <si>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</si>
  <si>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</si>
  <si>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</si>
  <si>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</si>
  <si>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</si>
  <si>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</si>
  <si>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</si>
  <si>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</si>
  <si>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</si>
  <si>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</si>
  <si>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</si>
  <si>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</si>
  <si>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</si>
  <si>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</si>
  <si>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</si>
  <si>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</si>
  <si>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</si>
  <si>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</si>
  <si>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</si>
  <si>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</si>
  <si>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</si>
  <si>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</si>
  <si>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</si>
  <si>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</si>
  <si>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</si>
  <si>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</si>
  <si>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</si>
  <si>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</si>
  <si>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</si>
  <si>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</si>
  <si>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</si>
  <si>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</si>
  <si>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</si>
  <si>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</si>
  <si>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</si>
  <si>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</si>
  <si>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</si>
  <si>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</si>
  <si>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</si>
  <si>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</si>
  <si>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</si>
  <si>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</si>
  <si>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</si>
  <si>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</si>
  <si>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</si>
  <si>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</si>
  <si>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</si>
  <si>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</si>
  <si>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</si>
  <si>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</si>
  <si>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</si>
  <si>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</si>
  <si>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</si>
  <si>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</si>
  <si>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</si>
  <si>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</si>
  <si>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</si>
  <si>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</si>
  <si>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</si>
  <si>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</si>
  <si>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</si>
  <si>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</si>
  <si>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</si>
  <si>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</si>
  <si>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</si>
  <si>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</si>
  <si>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</si>
  <si>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</si>
  <si>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</si>
  <si>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</si>
  <si>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</si>
  <si>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</si>
  <si>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</si>
  <si>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</si>
  <si>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</si>
  <si>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</si>
  <si>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</si>
  <si>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</si>
  <si>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</si>
  <si>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</si>
  <si>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</si>
  <si>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</si>
  <si>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</si>
  <si>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</si>
  <si>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</si>
  <si>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</si>
  <si>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</si>
  <si>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</si>
  <si>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</si>
  <si>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</si>
  <si>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</si>
  <si>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</si>
  <si>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</si>
  <si>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</si>
  <si>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</si>
  <si>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</si>
  <si>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</si>
  <si>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</si>
  <si>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</si>
  <si>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</si>
  <si>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</si>
  <si>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</si>
  <si>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</si>
  <si>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</si>
  <si>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</si>
  <si>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</si>
  <si>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</si>
  <si>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</si>
  <si>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</si>
  <si>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</si>
  <si>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</si>
  <si>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</si>
  <si>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</si>
  <si>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</si>
  <si>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</si>
  <si>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</si>
  <si>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</si>
  <si>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</si>
  <si>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</si>
  <si>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</si>
  <si>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</si>
  <si>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</si>
  <si>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</si>
  <si>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</si>
  <si>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</si>
  <si>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</si>
  <si>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</si>
  <si>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</si>
  <si>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</si>
  <si>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</si>
  <si>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</si>
  <si>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</si>
  <si>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</si>
  <si>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</si>
  <si>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</si>
  <si>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</si>
  <si>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</si>
  <si>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</si>
  <si>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</si>
  <si>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</si>
  <si>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</si>
  <si>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</si>
  <si>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</si>
  <si>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</si>
  <si>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</si>
  <si>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</si>
  <si>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</si>
  <si>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</si>
  <si>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</si>
  <si>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</si>
  <si>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</si>
  <si>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</si>
  <si>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</si>
  <si>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</si>
  <si>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</si>
  <si>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</si>
  <si>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</si>
  <si>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</si>
  <si>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</si>
  <si>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</si>
  <si>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</si>
  <si>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</si>
  <si>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</si>
  <si>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</si>
  <si>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</si>
  <si>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</si>
  <si>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</si>
  <si>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</si>
  <si>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</si>
  <si>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</si>
  <si>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</si>
  <si>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</si>
  <si>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</si>
  <si>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</si>
  <si>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</si>
  <si>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</si>
  <si>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</si>
  <si>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</si>
  <si>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</si>
  <si>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</si>
  <si>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</si>
  <si>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</si>
  <si>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</si>
  <si>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</si>
  <si>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</si>
  <si>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</si>
  <si>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</si>
  <si>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</si>
  <si>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</si>
  <si>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</si>
  <si>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</si>
  <si>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</si>
  <si>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</si>
  <si>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</si>
  <si>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</si>
  <si>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</si>
  <si>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</si>
  <si>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</si>
  <si>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</si>
  <si>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</si>
  <si>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</si>
  <si>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</si>
  <si>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</si>
  <si>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</si>
  <si>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</si>
  <si>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</si>
  <si>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</si>
  <si>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</si>
  <si>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</si>
  <si>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</si>
  <si>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</si>
  <si>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</si>
  <si>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</si>
  <si>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</si>
  <si>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</si>
  <si>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</si>
  <si>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</si>
  <si>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</si>
  <si>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</si>
  <si>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</si>
  <si>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</si>
  <si>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</si>
  <si>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</si>
  <si>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</si>
  <si>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</si>
  <si>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</si>
  <si>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</si>
  <si>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</si>
  <si>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</si>
  <si>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</si>
  <si>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</si>
  <si>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</si>
  <si>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</si>
  <si>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</si>
  <si>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</si>
  <si>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</si>
  <si>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</si>
  <si>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</si>
  <si>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</si>
  <si>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</si>
  <si>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</si>
  <si>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</si>
  <si>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</si>
  <si>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</si>
  <si>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</si>
  <si>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</si>
  <si>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</si>
  <si>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</si>
  <si>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</si>
  <si>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</si>
  <si>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</si>
  <si>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</si>
  <si>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</si>
  <si>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</si>
  <si>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</si>
  <si>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</si>
  <si>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</si>
  <si>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</si>
  <si>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</si>
  <si>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</si>
  <si>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</si>
  <si>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</si>
  <si>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</si>
  <si>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</si>
  <si>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</si>
  <si>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</si>
  <si>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</si>
  <si>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</si>
  <si>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</si>
  <si>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</si>
  <si>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</si>
  <si>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</si>
  <si>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</si>
  <si>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</si>
  <si>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</si>
  <si>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</si>
  <si>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</si>
  <si>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</si>
  <si>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</si>
  <si>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</si>
  <si>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</si>
  <si>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</si>
  <si>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</si>
  <si>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</si>
  <si>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</si>
  <si>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</si>
  <si>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</si>
  <si>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</si>
  <si>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</si>
  <si>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</si>
  <si>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</si>
  <si>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</si>
  <si>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</si>
  <si>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</si>
  <si>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</si>
  <si>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</si>
  <si>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</si>
  <si>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</si>
  <si>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</si>
  <si>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</si>
  <si>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</si>
  <si>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</si>
  <si>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</si>
  <si>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</si>
  <si>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</si>
  <si>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</si>
  <si>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</si>
  <si>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</si>
  <si>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</si>
  <si>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</si>
  <si>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</si>
  <si>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</si>
  <si>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</si>
  <si>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</si>
  <si>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</si>
  <si>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</si>
  <si>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</si>
  <si>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</si>
  <si>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</si>
  <si>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</si>
  <si>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</si>
  <si>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</si>
  <si>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</si>
  <si>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</si>
  <si>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</si>
  <si>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</si>
  <si>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</si>
  <si>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</si>
  <si>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</si>
  <si>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</si>
  <si>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</si>
  <si>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</si>
  <si>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</si>
  <si>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</si>
  <si>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</si>
  <si>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</si>
  <si>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</si>
  <si>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</si>
  <si>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</si>
  <si>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</si>
  <si>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</si>
  <si>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</si>
  <si>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</si>
  <si>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</si>
  <si>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</si>
  <si>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</si>
  <si>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</si>
  <si>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</si>
  <si>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</si>
  <si>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</si>
  <si>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</si>
  <si>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</si>
  <si>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</si>
  <si>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</si>
  <si>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</si>
  <si>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</si>
  <si>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</si>
  <si>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</si>
  <si>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</si>
  <si>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</si>
  <si>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</si>
  <si>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</si>
  <si>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</si>
  <si>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</si>
  <si>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</si>
  <si>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</si>
  <si>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</si>
  <si>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</si>
  <si>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</si>
  <si>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</si>
  <si>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</si>
  <si>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</si>
  <si>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</si>
  <si>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</si>
  <si>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</si>
  <si>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</si>
  <si>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</si>
  <si>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</si>
  <si>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</si>
  <si>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</si>
  <si>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</si>
  <si>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</si>
  <si>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</si>
  <si>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</si>
  <si>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</si>
  <si>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</si>
  <si>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</si>
  <si>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</si>
  <si>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</si>
  <si>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</si>
  <si>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</si>
  <si>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</si>
  <si>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</si>
  <si>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</si>
  <si>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</si>
  <si>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</si>
  <si>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</si>
  <si>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</si>
  <si>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</si>
  <si>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</si>
  <si>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</si>
  <si>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</si>
  <si>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</si>
  <si>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</si>
  <si>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</si>
  <si>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</si>
  <si>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</si>
  <si>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</si>
  <si>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</si>
  <si>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</si>
  <si>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</si>
  <si>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</si>
  <si>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</si>
  <si>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</si>
  <si>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</si>
  <si>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</si>
  <si>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</si>
  <si>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</si>
  <si>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</si>
  <si>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</si>
  <si>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</si>
  <si>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</si>
  <si>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</si>
  <si>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</si>
  <si>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</si>
  <si>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</si>
  <si>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</si>
  <si>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</si>
  <si>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</si>
  <si>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</si>
  <si>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</si>
  <si>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</si>
  <si>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</si>
  <si>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</si>
  <si>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</si>
  <si>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</si>
  <si>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</si>
  <si>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</si>
  <si>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</si>
  <si>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</si>
  <si>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</si>
  <si>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</si>
  <si>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</si>
  <si>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</si>
  <si>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</si>
  <si>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</si>
  <si>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</si>
  <si>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</si>
  <si>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</si>
  <si>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</si>
  <si>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</si>
  <si>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</si>
  <si>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</si>
  <si>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</si>
  <si>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</si>
  <si>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</si>
  <si>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</si>
  <si>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</si>
  <si>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</si>
  <si>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</si>
  <si>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</si>
  <si>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</si>
  <si>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</si>
  <si>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</si>
  <si>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</si>
  <si>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</si>
  <si>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</si>
  <si>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</si>
  <si>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</si>
  <si>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</si>
  <si>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</si>
  <si>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</si>
  <si>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</si>
  <si>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</si>
  <si>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</si>
  <si>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</si>
  <si>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</si>
  <si>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</si>
  <si>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</si>
  <si>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</si>
  <si>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</si>
  <si>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</si>
  <si>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</si>
  <si>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</si>
  <si>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</si>
  <si>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</si>
  <si>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</si>
  <si>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</si>
  <si>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</si>
  <si>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</si>
  <si>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</si>
  <si>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</si>
  <si>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</si>
  <si>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</si>
  <si>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</si>
  <si>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</si>
  <si>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</si>
  <si>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</si>
  <si>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</si>
  <si>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</si>
  <si>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</si>
  <si>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</si>
  <si>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</si>
  <si>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</si>
  <si>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</si>
  <si>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</si>
  <si>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</si>
  <si>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</si>
  <si>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</si>
  <si>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</si>
  <si>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</si>
  <si>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</si>
  <si>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</si>
  <si>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</si>
  <si>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</si>
  <si>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</si>
  <si>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</si>
  <si>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</si>
  <si>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</si>
  <si>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</si>
  <si>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</si>
  <si>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</si>
  <si>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</si>
  <si>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</si>
  <si>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</si>
  <si>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</si>
  <si>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</si>
  <si>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</si>
  <si>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</si>
  <si>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</si>
  <si>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</si>
  <si>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</si>
  <si>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</si>
  <si>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</si>
  <si>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</si>
  <si>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</si>
  <si>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</si>
  <si>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</si>
  <si>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</si>
  <si>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</si>
  <si>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</si>
  <si>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</si>
  <si>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</si>
  <si>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</si>
  <si>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</si>
  <si>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</si>
  <si>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</si>
  <si>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</si>
  <si>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</si>
  <si>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</si>
  <si>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</si>
  <si>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</si>
  <si>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</si>
  <si>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</si>
  <si>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</si>
  <si>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</si>
  <si>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</si>
  <si>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</si>
  <si>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</si>
  <si>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</si>
  <si>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</si>
  <si>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</si>
  <si>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</si>
  <si>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</si>
  <si>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</si>
  <si>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</si>
  <si>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</si>
  <si>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</si>
  <si>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</si>
  <si>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</si>
  <si>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</si>
  <si>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</si>
  <si>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</si>
  <si>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</si>
  <si>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</si>
  <si>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</si>
  <si>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</si>
  <si>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</si>
  <si>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</si>
  <si>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</si>
  <si>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</si>
  <si>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</si>
  <si>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</si>
  <si>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</si>
  <si>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</si>
  <si>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</si>
  <si>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</si>
  <si>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</si>
  <si>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</si>
  <si>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</si>
  <si>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</si>
  <si>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</si>
  <si>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</si>
  <si>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</si>
  <si>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</si>
  <si>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</si>
  <si>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</si>
  <si>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</si>
  <si>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</si>
  <si>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</si>
  <si>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</si>
  <si>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</si>
  <si>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</si>
  <si>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</si>
  <si>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</si>
  <si>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</si>
  <si>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</si>
  <si>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</si>
  <si>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</si>
  <si>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</si>
  <si>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</si>
  <si>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</si>
  <si>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</si>
  <si>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</si>
  <si>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</si>
  <si>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</si>
  <si>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</si>
  <si>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</si>
  <si>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</si>
  <si>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</si>
  <si>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</si>
  <si>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</si>
  <si>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</si>
  <si>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</si>
  <si>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</si>
  <si>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</si>
  <si>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</si>
  <si>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</si>
  <si>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</si>
  <si>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</si>
  <si>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</si>
  <si>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</si>
  <si>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</si>
  <si>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</si>
  <si>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</si>
  <si>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</si>
  <si>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</si>
  <si>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</si>
  <si>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</si>
  <si>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</si>
  <si>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</si>
  <si>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</si>
  <si>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</si>
  <si>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</si>
  <si>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</si>
  <si>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</si>
  <si>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</si>
  <si>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</si>
  <si>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</si>
  <si>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</si>
  <si>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</si>
  <si>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</si>
  <si>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</si>
  <si>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</si>
  <si>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</si>
  <si>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</si>
  <si>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</si>
  <si>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</si>
  <si>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</si>
  <si>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</si>
  <si>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</si>
  <si>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</si>
  <si>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</si>
  <si>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</si>
  <si>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</si>
  <si>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</si>
  <si>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</si>
  <si>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</si>
  <si>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</si>
  <si>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</si>
  <si>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</si>
  <si>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</si>
  <si>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</si>
  <si>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</si>
  <si>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</si>
  <si>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</si>
  <si>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</si>
  <si>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</si>
  <si>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</si>
  <si>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</si>
  <si>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</si>
  <si>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</si>
  <si>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</si>
  <si>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</si>
  <si>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</si>
  <si>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</si>
  <si>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</si>
  <si>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</si>
  <si>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</si>
  <si>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</si>
  <si>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</si>
  <si>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</si>
  <si>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</si>
  <si>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</si>
  <si>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</si>
  <si>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</si>
  <si>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</si>
  <si>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</si>
  <si>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</si>
  <si>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</si>
  <si>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</si>
  <si>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</si>
  <si>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</si>
  <si>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</si>
  <si>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</si>
  <si>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</si>
  <si>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</si>
  <si>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</si>
  <si>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</si>
  <si>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</si>
  <si>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</si>
  <si>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</si>
  <si>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</si>
  <si>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</si>
  <si>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</si>
  <si>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</si>
  <si>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</si>
  <si>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</si>
  <si>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</si>
  <si>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</si>
  <si>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</si>
  <si>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</si>
  <si>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</si>
  <si>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</si>
  <si>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</si>
  <si>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</si>
  <si>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</si>
  <si>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</si>
  <si>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</si>
  <si>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</si>
  <si>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</si>
  <si>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</si>
  <si>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</si>
  <si>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</si>
  <si>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</si>
  <si>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</si>
  <si>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</si>
  <si>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</si>
  <si>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</si>
  <si>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</si>
  <si>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</si>
  <si>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</si>
  <si>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</si>
  <si>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</si>
  <si>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</si>
  <si>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</si>
  <si>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</si>
  <si>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</si>
  <si>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</si>
  <si>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</si>
  <si>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</si>
  <si>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</si>
  <si>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</si>
  <si>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</si>
  <si>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</si>
  <si>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</si>
  <si>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</si>
  <si>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</si>
  <si>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</si>
  <si>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</si>
  <si>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</si>
  <si>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</si>
  <si>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</si>
  <si>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</si>
  <si>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</si>
  <si>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</si>
  <si>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</si>
  <si>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</si>
  <si>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</si>
  <si>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</si>
  <si>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</si>
  <si>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</si>
  <si>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</si>
  <si>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</si>
  <si>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</si>
  <si>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</si>
  <si>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</si>
  <si>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</si>
  <si>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</si>
  <si>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</si>
  <si>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</si>
  <si>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</si>
  <si>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</si>
  <si>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</si>
  <si>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</si>
  <si>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</si>
  <si>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</si>
  <si>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</si>
  <si>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</si>
  <si>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</si>
  <si>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</si>
  <si>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</si>
  <si>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</si>
  <si>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</si>
  <si>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</si>
  <si>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</si>
  <si>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</si>
  <si>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</si>
  <si>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</si>
  <si>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</si>
  <si>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</si>
  <si>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</si>
  <si>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</si>
  <si>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</si>
  <si>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</si>
  <si>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</si>
  <si>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</si>
  <si>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</si>
  <si>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</si>
  <si>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</si>
  <si>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</si>
  <si>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</si>
  <si>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</si>
  <si>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</si>
  <si>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</si>
  <si>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</si>
  <si>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</si>
  <si>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</si>
  <si>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</si>
  <si>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</si>
  <si>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</si>
  <si>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</si>
  <si>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</si>
  <si>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</si>
  <si>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</si>
  <si>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</si>
  <si>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</si>
  <si>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</si>
  <si>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</si>
  <si>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</si>
  <si>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</si>
  <si>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</si>
  <si>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</si>
  <si>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</si>
  <si>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</si>
  <si>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</si>
  <si>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</si>
  <si>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</si>
  <si>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</si>
  <si>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</si>
  <si>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</si>
  <si>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</si>
  <si>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</si>
  <si>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</si>
  <si>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</si>
  <si>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</si>
  <si>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</si>
  <si>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</si>
  <si>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</si>
  <si>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</si>
  <si>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</si>
  <si>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</si>
  <si>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</si>
  <si>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</si>
  <si>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</si>
  <si>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</si>
  <si>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</si>
  <si>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</si>
  <si>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</si>
  <si>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</si>
  <si>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</si>
  <si>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</si>
  <si>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</si>
  <si>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</si>
  <si>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</si>
  <si>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</si>
  <si>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</si>
  <si>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</si>
  <si>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</si>
  <si>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</si>
  <si>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</si>
  <si>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</si>
  <si>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</si>
  <si>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</si>
  <si>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</si>
  <si>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</si>
  <si>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</si>
  <si>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</si>
  <si>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</si>
  <si>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</si>
  <si>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</si>
  <si>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</si>
  <si>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</si>
  <si>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</si>
  <si>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</si>
  <si>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</si>
  <si>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</si>
  <si>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</si>
  <si>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</si>
  <si>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</si>
  <si>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</si>
  <si>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</si>
  <si>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</si>
  <si>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</si>
  <si>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</si>
  <si>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</si>
  <si>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</si>
  <si>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</si>
  <si>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</si>
  <si>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</si>
  <si>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</si>
  <si>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</si>
  <si>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</si>
  <si>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</si>
  <si>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</si>
  <si>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</si>
  <si>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</si>
  <si>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</si>
  <si>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</si>
  <si>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</si>
  <si>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</si>
  <si>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</si>
  <si>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</si>
  <si>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</si>
  <si>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</si>
  <si>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</si>
  <si>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</si>
  <si>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</si>
  <si>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</si>
  <si>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</si>
  <si>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</si>
  <si>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</si>
  <si>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</si>
  <si>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</si>
  <si>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</si>
  <si>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</si>
  <si>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</si>
  <si>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</si>
  <si>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</si>
  <si>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</si>
  <si>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</si>
  <si>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</si>
  <si>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</si>
  <si>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</si>
  <si>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</si>
  <si>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</si>
  <si>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</si>
  <si>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</si>
  <si>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</si>
  <si>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</si>
  <si>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</si>
  <si>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</si>
  <si>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</si>
  <si>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</si>
  <si>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</si>
  <si>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</si>
  <si>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</si>
  <si>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</si>
  <si>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</si>
  <si>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</si>
  <si>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</si>
  <si>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</si>
  <si>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</si>
  <si>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</si>
  <si>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</si>
  <si>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</si>
  <si>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</si>
  <si>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</si>
  <si>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</si>
  <si>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</si>
  <si>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</si>
  <si>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</si>
  <si>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</si>
  <si>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</si>
  <si>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</si>
  <si>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</si>
  <si>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</si>
  <si>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</si>
  <si>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</si>
  <si>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</si>
  <si>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</si>
  <si>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</si>
  <si>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</si>
  <si>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</si>
  <si>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</si>
  <si>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</si>
  <si>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</si>
  <si>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</si>
  <si>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</si>
  <si>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</si>
  <si>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</si>
  <si>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</si>
  <si>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</si>
  <si>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</si>
  <si>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</si>
  <si>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</si>
  <si>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</si>
  <si>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</si>
  <si>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</si>
  <si>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</si>
  <si>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</si>
  <si>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</si>
  <si>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</si>
  <si>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</si>
  <si>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</si>
  <si>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</si>
  <si>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</si>
  <si>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</si>
  <si>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</si>
  <si>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</si>
  <si>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</si>
  <si>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</si>
  <si>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</si>
  <si>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</si>
  <si>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</si>
  <si>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</si>
  <si>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</si>
  <si>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</si>
  <si>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</si>
  <si>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</si>
  <si>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</si>
  <si>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</si>
  <si>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</si>
  <si>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</si>
  <si>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</si>
  <si>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</si>
  <si>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</si>
  <si>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</si>
  <si>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</si>
  <si>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</si>
  <si>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</si>
  <si>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</si>
  <si>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</si>
  <si>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</si>
  <si>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</si>
  <si>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</si>
  <si>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</si>
  <si>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</si>
  <si>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</si>
  <si>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</si>
  <si>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</si>
  <si>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</si>
  <si>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</si>
  <si>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</si>
  <si>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</si>
  <si>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</si>
  <si>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</si>
  <si>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</si>
  <si>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</si>
  <si>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</si>
  <si>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</si>
  <si>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</si>
  <si>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</si>
  <si>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</si>
  <si>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</si>
  <si>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</si>
  <si>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</si>
  <si>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</si>
  <si>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</si>
  <si>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</si>
  <si>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</si>
  <si>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</si>
  <si>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</si>
  <si>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</si>
  <si>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</si>
  <si>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</si>
  <si>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</si>
  <si>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</si>
  <si>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</si>
  <si>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</si>
  <si>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</si>
  <si>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</si>
  <si>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</si>
  <si>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</si>
  <si>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</si>
  <si>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</si>
  <si>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</si>
  <si>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</si>
  <si>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</si>
  <si>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</si>
  <si>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</si>
  <si>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</si>
  <si>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</si>
  <si>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</si>
  <si>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</si>
  <si>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</si>
  <si>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</si>
  <si>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</si>
  <si>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</si>
  <si>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</si>
  <si>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</si>
  <si>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</si>
  <si>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</si>
  <si>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</si>
  <si>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</si>
  <si>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</si>
  <si>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</si>
  <si>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</si>
  <si>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</si>
  <si>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</si>
  <si>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</si>
  <si>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</si>
  <si>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</si>
  <si>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</si>
  <si>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</si>
  <si>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</si>
  <si>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</si>
  <si>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</si>
  <si>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</si>
  <si>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</si>
  <si>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</si>
  <si>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</si>
  <si>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</si>
  <si>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</si>
  <si>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</si>
  <si>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</si>
  <si>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</si>
  <si>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</si>
  <si>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</si>
  <si>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</si>
  <si>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</si>
  <si>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</si>
  <si>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</si>
  <si>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</si>
  <si>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</si>
  <si>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</si>
  <si>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</si>
  <si>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</si>
  <si>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</si>
  <si>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</si>
  <si>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</si>
  <si>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</si>
  <si>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</si>
  <si>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</si>
  <si>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</si>
  <si>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</si>
  <si>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</si>
  <si>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</si>
  <si>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</si>
  <si>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</si>
  <si>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</si>
  <si>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</si>
  <si>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</si>
  <si>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</si>
  <si>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</si>
  <si>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</si>
  <si>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</si>
  <si>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</si>
  <si>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</si>
  <si>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</si>
  <si>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</si>
  <si>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</si>
  <si>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</si>
  <si>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</si>
  <si>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</si>
  <si>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</si>
  <si>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</si>
  <si>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</si>
  <si>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</si>
  <si>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</si>
  <si>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</si>
  <si>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</si>
  <si>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</si>
  <si>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</si>
  <si>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</si>
  <si>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</si>
  <si>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</si>
  <si>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</si>
  <si>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</si>
  <si>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</si>
  <si>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</si>
  <si>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</si>
  <si>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</si>
  <si>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</si>
  <si>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</si>
  <si>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</si>
  <si>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</si>
  <si>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</si>
  <si>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</si>
  <si>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</si>
  <si>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</si>
  <si>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</si>
  <si>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</si>
  <si>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</si>
  <si>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</si>
  <si>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</si>
  <si>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</si>
  <si>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</si>
  <si>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</si>
  <si>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</si>
  <si>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</si>
  <si>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</si>
  <si>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</si>
  <si>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</si>
  <si>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</si>
  <si>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</si>
  <si>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</si>
  <si>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</si>
  <si>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</si>
  <si>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</si>
  <si>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</si>
  <si>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</si>
  <si>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</si>
  <si>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</si>
  <si>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</si>
  <si>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</si>
  <si>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</si>
  <si>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</si>
  <si>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</si>
  <si>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</si>
  <si>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</si>
  <si>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</si>
  <si>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</si>
  <si>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</si>
  <si>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</si>
  <si>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</si>
  <si>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</si>
  <si>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</si>
  <si>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</si>
  <si>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</si>
  <si>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</si>
  <si>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</si>
  <si>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</si>
  <si>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</si>
  <si>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</si>
  <si>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</si>
  <si>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</si>
  <si>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</si>
  <si>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</si>
  <si>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</si>
  <si>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</si>
  <si>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</si>
  <si>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</si>
  <si>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</si>
  <si>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</si>
  <si>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</si>
  <si>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</si>
  <si>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</si>
  <si>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</si>
  <si>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</si>
  <si>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</si>
  <si>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</si>
  <si>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</si>
  <si>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</si>
  <si>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</si>
  <si>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</si>
  <si>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</si>
  <si>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</si>
  <si>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</si>
  <si>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</si>
  <si>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</si>
  <si>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</si>
  <si>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</si>
  <si>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</si>
  <si>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</si>
  <si>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</si>
  <si>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</si>
  <si>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</si>
  <si>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</si>
  <si>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</si>
  <si>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</si>
  <si>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</si>
  <si>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</si>
  <si>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</si>
  <si>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</si>
  <si>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</si>
  <si>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</si>
  <si>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</si>
  <si>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</si>
  <si>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</si>
  <si>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</si>
  <si>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</si>
  <si>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</si>
  <si>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</si>
  <si>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</si>
  <si>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</si>
  <si>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</si>
  <si>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</si>
  <si>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</si>
  <si>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</si>
  <si>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</si>
  <si>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</si>
  <si>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</si>
  <si>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</si>
  <si>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</si>
  <si>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</si>
  <si>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</si>
  <si>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</si>
  <si>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</si>
  <si>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</si>
  <si>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</si>
  <si>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</si>
  <si>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</si>
  <si>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</si>
  <si>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</si>
  <si>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</si>
  <si>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</si>
  <si>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</si>
  <si>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</si>
  <si>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</si>
  <si>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</si>
  <si>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</si>
  <si>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</si>
  <si>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</si>
  <si>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</si>
  <si>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</si>
  <si>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</si>
  <si>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</si>
  <si>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</si>
  <si>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</si>
  <si>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</si>
  <si>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</si>
  <si>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</si>
  <si>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</si>
  <si>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</si>
  <si>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</si>
  <si>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</si>
  <si>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</si>
  <si>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</si>
  <si>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</si>
  <si>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</si>
  <si>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</si>
  <si>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</si>
  <si>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</si>
  <si>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</si>
  <si>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</si>
  <si>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</si>
  <si>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</si>
  <si>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</si>
  <si>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</si>
  <si>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</si>
  <si>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</si>
  <si>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</si>
  <si>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</si>
  <si>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</si>
  <si>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</si>
  <si>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</si>
  <si>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</si>
  <si>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</si>
  <si>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</si>
  <si>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</si>
  <si>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</si>
  <si>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</si>
  <si>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</si>
  <si>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</si>
  <si>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</si>
  <si>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</si>
  <si>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</si>
  <si>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</si>
  <si>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</si>
  <si>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</si>
  <si>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</si>
  <si>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</si>
  <si>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</si>
  <si>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</si>
  <si>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</si>
  <si>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</si>
  <si>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</si>
  <si>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</si>
  <si>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</si>
  <si>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</si>
  <si>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</si>
  <si>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</si>
  <si>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</si>
  <si>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</si>
  <si>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</si>
  <si>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</si>
  <si>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</si>
  <si>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</si>
  <si>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</si>
  <si>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</si>
  <si>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</si>
  <si>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</si>
  <si>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</si>
  <si>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</si>
  <si>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</si>
  <si>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</si>
  <si>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</si>
  <si>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</si>
  <si>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</si>
  <si>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</si>
  <si>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</si>
  <si>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</si>
  <si>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</si>
  <si>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</si>
  <si>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</si>
  <si>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</si>
  <si>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</si>
  <si>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</si>
  <si>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</si>
  <si>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</si>
  <si>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</si>
  <si>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</si>
  <si>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</si>
  <si>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</si>
  <si>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</si>
  <si>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</si>
  <si>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</si>
  <si>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</si>
  <si>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</si>
  <si>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</si>
  <si>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</si>
  <si>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</si>
  <si>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</si>
  <si>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</si>
  <si>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</si>
  <si>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</si>
  <si>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</si>
  <si>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</si>
  <si>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</si>
  <si>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</si>
  <si>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</si>
  <si>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</si>
  <si>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</si>
  <si>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</si>
  <si>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</si>
  <si>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</si>
  <si>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</si>
  <si>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</si>
  <si>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</si>
  <si>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</si>
  <si>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</si>
  <si>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</si>
  <si>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</si>
  <si>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</si>
  <si>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</si>
  <si>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</si>
  <si>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</si>
  <si>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</si>
  <si>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</si>
  <si>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</si>
  <si>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</si>
  <si>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</si>
  <si>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</si>
  <si>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</si>
  <si>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</si>
  <si>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</si>
  <si>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</si>
  <si>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</si>
  <si>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</si>
  <si>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</si>
  <si>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</si>
  <si>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</si>
  <si>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</si>
  <si>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</si>
  <si>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</si>
  <si>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</si>
  <si>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</si>
  <si>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</si>
  <si>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</si>
  <si>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</si>
  <si>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</si>
  <si>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</si>
  <si>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</si>
  <si>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</si>
  <si>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</si>
  <si>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</si>
  <si>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</si>
  <si>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</si>
  <si>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</si>
  <si>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</si>
  <si>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</si>
  <si>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</si>
  <si>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</si>
  <si>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</si>
  <si>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</si>
  <si>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</si>
  <si>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</si>
  <si>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</si>
  <si>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</si>
  <si>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</si>
  <si>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</si>
  <si>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</si>
  <si>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</si>
  <si>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</si>
  <si>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</si>
  <si>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</si>
  <si>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</si>
  <si>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</si>
  <si>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</si>
  <si>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</si>
  <si>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</si>
  <si>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</si>
  <si>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</si>
  <si>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</si>
  <si>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</si>
  <si>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</si>
  <si>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</si>
  <si>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</si>
  <si>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</si>
  <si>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</si>
  <si>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</si>
  <si>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</si>
  <si>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</si>
  <si>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</si>
  <si>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</si>
  <si>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</si>
  <si>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</si>
  <si>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</si>
  <si>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</si>
  <si>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</si>
  <si>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</si>
  <si>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</si>
  <si>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</si>
  <si>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</si>
  <si>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</si>
  <si>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</si>
  <si>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</si>
  <si>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</si>
  <si>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</si>
  <si>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</si>
  <si>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</si>
  <si>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</si>
  <si>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</si>
  <si>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</si>
  <si>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</si>
  <si>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</si>
  <si>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</si>
  <si>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</si>
  <si>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</si>
  <si>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</si>
  <si>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</si>
  <si>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</si>
  <si>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</si>
  <si>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</si>
  <si>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</si>
  <si>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</si>
  <si>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</si>
  <si>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</si>
  <si>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</si>
  <si>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</si>
  <si>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</si>
  <si>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</si>
  <si>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</si>
  <si>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</si>
  <si>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</si>
  <si>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</si>
  <si>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</si>
  <si>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</si>
  <si>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</si>
  <si>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</si>
  <si>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</si>
  <si>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</si>
  <si>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</si>
  <si>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</si>
  <si>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</si>
  <si>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</si>
  <si>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</si>
  <si>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</si>
  <si>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</si>
  <si>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</si>
  <si>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</si>
  <si>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</si>
  <si>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</si>
  <si>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</si>
  <si>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</si>
  <si>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</si>
  <si>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</si>
  <si>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</si>
  <si>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</si>
  <si>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</si>
  <si>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</si>
  <si>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</si>
  <si>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</si>
  <si>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</si>
  <si>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</si>
  <si>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</si>
  <si>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</si>
  <si>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</si>
  <si>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</si>
  <si>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</si>
  <si>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</si>
  <si>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</si>
  <si>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</si>
  <si>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</si>
  <si>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</si>
  <si>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</si>
  <si>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</si>
  <si>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</si>
  <si>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</si>
  <si>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</si>
  <si>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</si>
  <si>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</si>
  <si>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</si>
  <si>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</si>
  <si>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</si>
  <si>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</si>
  <si>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</si>
  <si>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</si>
  <si>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</si>
  <si>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</si>
  <si>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</si>
  <si>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</si>
  <si>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</si>
  <si>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</si>
  <si>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</si>
  <si>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</si>
  <si>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</si>
  <si>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</si>
  <si>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</si>
  <si>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</si>
  <si>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</si>
  <si>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</si>
  <si>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</si>
  <si>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</si>
  <si>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</si>
  <si>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</si>
  <si>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</si>
  <si>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</si>
  <si>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</si>
  <si>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</si>
  <si>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</si>
  <si>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</si>
  <si>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</si>
  <si>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</si>
  <si>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</si>
  <si>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</si>
  <si>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</si>
  <si>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</si>
  <si>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</si>
  <si>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</si>
  <si>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</si>
  <si>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</si>
  <si>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</si>
  <si>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</si>
  <si>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</si>
  <si>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</si>
  <si>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</si>
  <si>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</si>
  <si>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</si>
  <si>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</si>
  <si>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</si>
  <si>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</si>
  <si>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</si>
  <si>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</si>
  <si>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</si>
  <si>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</si>
  <si>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</si>
  <si>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</si>
  <si>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</si>
  <si>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</si>
  <si>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</si>
  <si>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</si>
  <si>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</si>
  <si>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</si>
  <si>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</si>
  <si>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</si>
  <si>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</si>
  <si>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</si>
  <si>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</si>
  <si>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</si>
  <si>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</si>
  <si>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</si>
  <si>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</si>
  <si>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</si>
  <si>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</si>
  <si>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</si>
  <si>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</si>
  <si>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</si>
  <si>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</si>
  <si>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</si>
  <si>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</si>
  <si>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</si>
  <si>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</si>
  <si>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</si>
  <si>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</si>
  <si>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</si>
  <si>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</si>
  <si>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</si>
  <si>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</si>
  <si>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</si>
  <si>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</si>
  <si>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</si>
  <si>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</si>
  <si>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</si>
  <si>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</si>
  <si>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</si>
  <si>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</si>
  <si>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</si>
  <si>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</si>
  <si>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</si>
  <si>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</si>
  <si>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</si>
  <si>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</si>
  <si>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</si>
  <si>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</si>
  <si>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</si>
  <si>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</si>
  <si>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</si>
  <si>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</si>
  <si>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</si>
  <si>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</si>
  <si>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</si>
  <si>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</si>
  <si>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</si>
  <si>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</si>
  <si>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</si>
  <si>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</si>
  <si>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</si>
  <si>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</si>
  <si>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</si>
  <si>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</si>
  <si>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</si>
  <si>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</si>
  <si>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</si>
  <si>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</si>
  <si>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</si>
  <si>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</si>
  <si>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</si>
  <si>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</si>
  <si>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</si>
  <si>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</si>
  <si>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</si>
  <si>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</si>
  <si>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</si>
  <si>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</si>
  <si>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</si>
  <si>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</si>
  <si>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</si>
  <si>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</si>
  <si>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</si>
  <si>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</si>
  <si>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</si>
  <si>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</si>
  <si>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</si>
  <si>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</si>
  <si>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</si>
  <si>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</si>
  <si>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</si>
  <si>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</si>
  <si>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</si>
  <si>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</si>
  <si>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</si>
  <si>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</si>
  <si>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</si>
  <si>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</si>
  <si>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</si>
  <si>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</si>
  <si>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</si>
  <si>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</si>
  <si>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</si>
  <si>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</si>
  <si>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</si>
  <si>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</si>
  <si>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</si>
  <si>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</si>
  <si>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</si>
  <si>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</si>
  <si>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</si>
  <si>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</si>
  <si>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</si>
  <si>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</si>
  <si>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</si>
  <si>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</si>
  <si>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</si>
  <si>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</si>
  <si>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</si>
  <si>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</si>
  <si>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</si>
  <si>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</si>
  <si>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</si>
  <si>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</si>
  <si>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</si>
  <si>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</si>
  <si>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</si>
  <si>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</si>
  <si>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</si>
  <si>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</si>
  <si>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</si>
  <si>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</si>
  <si>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</si>
  <si>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</si>
  <si>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</si>
  <si>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</si>
  <si>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</si>
  <si>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</si>
  <si>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</si>
  <si>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</si>
  <si>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</si>
  <si>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</si>
  <si>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</si>
  <si>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</si>
  <si>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</si>
  <si>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</si>
  <si>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</si>
  <si>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</si>
  <si>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</si>
  <si>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</si>
  <si>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</si>
  <si>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</si>
  <si>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</si>
  <si>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</si>
  <si>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</si>
  <si>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</si>
  <si>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</si>
  <si>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</si>
  <si>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</si>
  <si>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</si>
  <si>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</si>
  <si>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</si>
  <si>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</si>
  <si>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</si>
  <si>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</si>
  <si>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</si>
  <si>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</si>
  <si>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</si>
  <si>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</si>
  <si>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</si>
  <si>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</si>
  <si>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</si>
  <si>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</si>
  <si>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</si>
  <si>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</si>
  <si>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</si>
  <si>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</si>
  <si>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</si>
  <si>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</si>
  <si>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</si>
  <si>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</si>
  <si>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</si>
  <si>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</si>
  <si>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</si>
  <si>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</si>
  <si>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</si>
  <si>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</si>
  <si>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</si>
  <si>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</si>
  <si>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</si>
  <si>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</si>
  <si>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</si>
  <si>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</si>
  <si>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</si>
  <si>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</si>
  <si>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</si>
  <si>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</si>
  <si>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</si>
  <si>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</si>
  <si>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</si>
  <si>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</si>
  <si>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</si>
  <si>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</si>
  <si>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</si>
  <si>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</si>
  <si>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</si>
  <si>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</si>
  <si>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</si>
  <si>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</si>
  <si>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</si>
  <si>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</si>
  <si>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</si>
  <si>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</si>
  <si>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</si>
  <si>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</si>
  <si>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</si>
  <si>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</si>
  <si>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</si>
  <si>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</si>
  <si>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</si>
  <si>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</si>
  <si>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</si>
  <si>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</si>
  <si>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</si>
  <si>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</si>
  <si>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</si>
  <si>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</si>
  <si>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</si>
  <si>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</si>
  <si>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</si>
  <si>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</si>
  <si>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</si>
  <si>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</si>
  <si>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</si>
  <si>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</si>
  <si>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</si>
  <si>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</si>
  <si>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</si>
  <si>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</si>
  <si>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</si>
  <si>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</si>
  <si>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</si>
  <si>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</si>
  <si>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</si>
  <si>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</si>
  <si>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</si>
  <si>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</si>
  <si>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</si>
  <si>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</si>
  <si>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</si>
  <si>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</si>
  <si>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</si>
  <si>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</si>
  <si>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</si>
  <si>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</si>
  <si>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</si>
  <si>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</si>
  <si>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</si>
  <si>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</si>
  <si>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</si>
  <si>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</si>
  <si>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</si>
  <si>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</si>
  <si>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</si>
  <si>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</si>
  <si>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</si>
  <si>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</si>
  <si>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</si>
  <si>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</si>
  <si>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</si>
  <si>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</si>
  <si>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</si>
  <si>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</si>
  <si>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</si>
  <si>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</si>
  <si>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</si>
  <si>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</si>
  <si>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</si>
  <si>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</si>
  <si>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</si>
  <si>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</si>
  <si>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</si>
  <si>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</si>
  <si>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</si>
  <si>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</si>
  <si>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</si>
  <si>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</si>
  <si>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</si>
  <si>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</si>
  <si>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</si>
  <si>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</si>
  <si>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</si>
  <si>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</si>
  <si>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</si>
  <si>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</si>
  <si>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</si>
  <si>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</si>
  <si>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</si>
  <si>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</si>
  <si>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</si>
  <si>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</si>
  <si>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</si>
  <si>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</si>
  <si>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</si>
  <si>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</si>
  <si>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</si>
  <si>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</si>
  <si>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</si>
  <si>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</si>
  <si>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</si>
  <si>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</si>
  <si>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</si>
  <si>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</si>
  <si>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</si>
  <si>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</si>
  <si>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</si>
  <si>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</si>
  <si>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</si>
  <si>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</si>
  <si>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</si>
  <si>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</si>
  <si>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</si>
  <si>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</si>
  <si>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</si>
  <si>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</si>
  <si>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</si>
  <si>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</si>
  <si>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</si>
  <si>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</si>
  <si>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</si>
  <si>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</si>
  <si>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</si>
  <si>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</si>
  <si>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</si>
  <si>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</si>
  <si>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</si>
  <si>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</si>
  <si>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</si>
  <si>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</si>
  <si>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</si>
  <si>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</si>
  <si>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</si>
  <si>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</si>
  <si>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</si>
  <si>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</si>
  <si>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</si>
  <si>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</si>
  <si>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</si>
  <si>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</si>
  <si>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</si>
  <si>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</si>
  <si>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</si>
  <si>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</si>
  <si>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</si>
  <si>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</si>
  <si>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</si>
  <si>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</si>
  <si>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</si>
  <si>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</si>
  <si>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</si>
  <si>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</si>
  <si>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</si>
  <si>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</si>
  <si>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</si>
  <si>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</si>
  <si>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</si>
  <si>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</si>
  <si>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</si>
  <si>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</si>
  <si>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</si>
  <si>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</si>
  <si>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</si>
  <si>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</si>
  <si>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</si>
  <si>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</si>
  <si>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</si>
  <si>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</si>
  <si>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</si>
  <si>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</si>
  <si>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</si>
  <si>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</si>
  <si>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</si>
  <si>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</si>
  <si>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</si>
  <si>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</si>
  <si>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</si>
  <si>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</si>
  <si>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</si>
  <si>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</si>
  <si>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</si>
  <si>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</si>
  <si>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</si>
  <si>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</si>
  <si>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</si>
  <si>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</si>
  <si>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</si>
  <si>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</si>
  <si>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</si>
  <si>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</si>
  <si>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</si>
  <si>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</si>
  <si>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</si>
  <si>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</si>
  <si>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</si>
  <si>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</si>
  <si>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</si>
  <si>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</si>
  <si>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</si>
  <si>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</si>
  <si>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</si>
  <si>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</si>
  <si>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</si>
  <si>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</si>
  <si>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</si>
  <si>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</si>
  <si>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</si>
  <si>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</si>
  <si>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</si>
  <si>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</si>
  <si>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</si>
  <si>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</si>
  <si>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</si>
  <si>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</si>
  <si>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</si>
  <si>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</si>
  <si>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</si>
  <si>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</si>
  <si>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</si>
  <si>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</si>
  <si>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</si>
  <si>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</si>
  <si>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</si>
  <si>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</si>
  <si>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</si>
  <si>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</si>
  <si>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</si>
  <si>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</si>
  <si>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</si>
  <si>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</si>
  <si>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</si>
  <si>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</si>
  <si>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</si>
  <si>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</si>
  <si>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</si>
  <si>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</si>
  <si>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</si>
  <si>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</si>
  <si>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</si>
  <si>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</si>
  <si>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</si>
  <si>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</si>
  <si>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</si>
  <si>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</si>
  <si>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</si>
  <si>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</si>
  <si>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</si>
  <si>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</si>
  <si>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</si>
  <si>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</si>
  <si>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</si>
  <si>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</si>
  <si>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</si>
  <si>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</si>
  <si>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</si>
  <si>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</si>
  <si>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</si>
  <si>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</si>
  <si>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</si>
  <si>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</si>
  <si>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</si>
  <si>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</si>
  <si>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</si>
  <si>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</si>
  <si>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</si>
  <si>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</si>
  <si>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</si>
  <si>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</si>
  <si>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</si>
  <si>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</si>
  <si>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</si>
  <si>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</si>
  <si>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</si>
  <si>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</si>
  <si>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</si>
  <si>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</si>
  <si>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</si>
  <si>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</si>
  <si>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</si>
  <si>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</si>
  <si>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</si>
  <si>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</si>
  <si>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</si>
  <si>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</si>
  <si>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</si>
  <si>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</si>
  <si>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</si>
  <si>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</si>
  <si>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</si>
  <si>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</si>
  <si>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</si>
  <si>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</si>
  <si>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</si>
  <si>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</si>
  <si>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</si>
  <si>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</si>
  <si>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</si>
  <si>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</si>
  <si>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</si>
  <si>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</si>
  <si>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</si>
  <si>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</si>
  <si>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</si>
  <si>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</si>
  <si>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</si>
  <si>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</si>
  <si>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</si>
  <si>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</si>
  <si>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</si>
  <si>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</si>
  <si>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</si>
  <si>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</si>
  <si>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</si>
  <si>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</si>
  <si>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</si>
  <si>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</si>
  <si>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</si>
  <si>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</si>
  <si>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</si>
  <si>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</si>
  <si>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</si>
  <si>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</si>
  <si>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</si>
  <si>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</si>
  <si>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</si>
  <si>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</si>
  <si>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</si>
  <si>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</si>
  <si>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</si>
  <si>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</si>
  <si>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</si>
  <si>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</si>
  <si>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</si>
  <si>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</si>
  <si>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</si>
  <si>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</si>
  <si>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</si>
  <si>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</si>
  <si>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</si>
  <si>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</si>
  <si>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</si>
  <si>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</si>
  <si>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</si>
  <si>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</si>
  <si>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</si>
  <si>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</si>
  <si>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</si>
  <si>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</si>
  <si>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</si>
  <si>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</si>
  <si>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</si>
  <si>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</si>
  <si>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</si>
  <si>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</si>
  <si>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</si>
  <si>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</si>
  <si>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</si>
  <si>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</si>
  <si>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</si>
  <si>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</si>
  <si>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</si>
  <si>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</si>
  <si>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</si>
  <si>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</si>
  <si>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</si>
  <si>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</si>
  <si>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</si>
  <si>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</si>
  <si>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</si>
  <si>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</si>
  <si>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</si>
  <si>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</si>
  <si>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</si>
  <si>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</si>
  <si>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</si>
  <si>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</si>
  <si>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</si>
  <si>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</si>
  <si>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</si>
  <si>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</si>
  <si>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</si>
  <si>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</si>
  <si>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</si>
  <si>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</si>
  <si>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</si>
  <si>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</si>
  <si>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</si>
  <si>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</si>
  <si>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</si>
  <si>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</si>
  <si>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</si>
  <si>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</si>
  <si>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</si>
  <si>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</si>
  <si>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</si>
  <si>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</si>
  <si>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</si>
  <si>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</si>
  <si>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</si>
  <si>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</si>
  <si>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</si>
  <si>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</si>
  <si>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</si>
  <si>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</si>
  <si>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</si>
  <si>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</si>
  <si>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</si>
  <si>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</si>
  <si>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</si>
  <si>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</si>
  <si>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</si>
  <si>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</si>
  <si>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</si>
  <si>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</si>
  <si>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</si>
  <si>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</si>
  <si>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</si>
  <si>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</si>
  <si>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</si>
  <si>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</si>
  <si>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</si>
  <si>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</si>
  <si>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</si>
  <si>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</si>
  <si>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</si>
  <si>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</si>
  <si>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</si>
  <si>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</si>
  <si>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</si>
  <si>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</si>
  <si>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</si>
  <si>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</si>
  <si>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</si>
  <si>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</si>
  <si>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</si>
  <si>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</si>
  <si>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</si>
  <si>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</si>
  <si>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</si>
  <si>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</si>
  <si>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</si>
  <si>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</si>
  <si>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</si>
  <si>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</si>
  <si>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</si>
  <si>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</si>
  <si>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</si>
  <si>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</si>
  <si>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</si>
  <si>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</si>
  <si>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</si>
  <si>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</si>
  <si>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</si>
  <si>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</si>
  <si>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</si>
  <si>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</si>
  <si>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</si>
  <si>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</si>
  <si>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</si>
  <si>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</si>
  <si>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</si>
  <si>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</si>
  <si>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</si>
  <si>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</si>
  <si>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</si>
  <si>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</si>
  <si>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</si>
  <si>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</si>
  <si>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</si>
  <si>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</si>
  <si>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</si>
  <si>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</si>
  <si>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</si>
  <si>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</si>
  <si>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</si>
  <si>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</si>
  <si>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</si>
  <si>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</si>
  <si>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</si>
  <si>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</si>
  <si>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</si>
  <si>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</si>
  <si>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</si>
  <si>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</si>
  <si>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</si>
  <si>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</si>
  <si>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</si>
  <si>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</si>
  <si>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</si>
  <si>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</si>
  <si>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</si>
  <si>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</si>
  <si>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</si>
  <si>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</si>
  <si>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</si>
  <si>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</si>
  <si>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</si>
  <si>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</si>
  <si>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</si>
  <si>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</si>
  <si>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</si>
  <si>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</si>
  <si>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</si>
  <si>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</si>
  <si>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</si>
  <si>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</si>
  <si>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</si>
  <si>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</si>
  <si>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</si>
  <si>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</si>
  <si>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</si>
  <si>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</si>
  <si>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</si>
  <si>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</si>
  <si>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</si>
  <si>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</si>
  <si>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</si>
  <si>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</si>
  <si>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</si>
  <si>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</si>
  <si>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</si>
  <si>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</si>
  <si>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</si>
  <si>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</si>
  <si>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</si>
  <si>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</si>
  <si>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</si>
  <si>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</si>
  <si>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</si>
  <si>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</si>
  <si>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</si>
  <si>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</si>
  <si>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</si>
  <si>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</si>
  <si>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</si>
  <si>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</si>
  <si>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</si>
  <si>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</si>
  <si>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</si>
  <si>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</si>
  <si>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</si>
  <si>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</si>
  <si>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</si>
  <si>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</si>
  <si>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</si>
  <si>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</si>
  <si>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</si>
  <si>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</si>
  <si>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</si>
  <si>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</si>
  <si>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</si>
  <si>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</si>
  <si>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</si>
  <si>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</si>
  <si>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</si>
  <si>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</si>
  <si>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</si>
  <si>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</si>
  <si>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</si>
  <si>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</si>
  <si>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</si>
  <si>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</si>
  <si>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</si>
  <si>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</si>
  <si>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</si>
  <si>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</si>
  <si>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</si>
  <si>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</si>
  <si>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</si>
  <si>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</si>
  <si>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</si>
  <si>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</si>
  <si>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</si>
  <si>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</si>
  <si>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</si>
  <si>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</si>
  <si>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</si>
  <si>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</si>
  <si>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</si>
  <si>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</si>
  <si>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</si>
  <si>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</si>
  <si>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</si>
  <si>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</si>
  <si>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</si>
  <si>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</si>
  <si>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</si>
  <si>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</si>
  <si>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</si>
  <si>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</si>
  <si>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</si>
  <si>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</si>
  <si>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</si>
  <si>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</si>
  <si>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</si>
  <si>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</si>
  <si>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</si>
  <si>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</si>
  <si>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</si>
  <si>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</si>
  <si>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</si>
  <si>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</si>
  <si>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</si>
  <si>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</si>
  <si>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</si>
  <si>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</si>
  <si>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</si>
  <si>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</si>
  <si>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</si>
  <si>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</si>
  <si>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</si>
  <si>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</si>
  <si>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</si>
  <si>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</si>
  <si>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</si>
  <si>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</si>
  <si>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</si>
  <si>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</si>
  <si>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</si>
  <si>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</si>
  <si>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</si>
  <si>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</si>
  <si>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</si>
  <si>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</si>
  <si>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</si>
  <si>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</si>
  <si>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</si>
  <si>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</si>
  <si>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</si>
  <si>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</si>
  <si>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</si>
  <si>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</si>
  <si>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</si>
  <si>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</si>
  <si>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</si>
  <si>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</si>
  <si>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</si>
  <si>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</si>
  <si>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</si>
  <si>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</si>
  <si>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</si>
  <si>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</si>
  <si>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</si>
  <si>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</si>
  <si>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</si>
  <si>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</si>
  <si>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</si>
  <si>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</si>
  <si>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</si>
  <si>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</si>
  <si>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</si>
  <si>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</si>
  <si>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</si>
  <si>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</si>
  <si>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</si>
  <si>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</si>
  <si>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</si>
  <si>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</si>
  <si>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</si>
  <si>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</si>
  <si>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</si>
  <si>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</si>
  <si>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</si>
  <si>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</si>
  <si>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</si>
  <si>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</si>
  <si>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</si>
  <si>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</si>
  <si>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</si>
  <si>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</si>
  <si>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</si>
  <si>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</si>
  <si>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</si>
  <si>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</si>
  <si>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</si>
  <si>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</si>
  <si>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</si>
  <si>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</si>
  <si>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</si>
  <si>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</si>
  <si>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</si>
  <si>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</si>
  <si>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</si>
  <si>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</si>
  <si>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</si>
  <si>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</si>
  <si>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</si>
  <si>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</si>
  <si>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</si>
  <si>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</si>
  <si>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</si>
  <si>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</si>
  <si>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</si>
  <si>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</si>
  <si>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</si>
  <si>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</si>
  <si>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</si>
  <si>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</si>
  <si>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</si>
  <si>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</si>
  <si>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</si>
  <si>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</si>
  <si>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</si>
  <si>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</si>
  <si>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</si>
  <si>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</si>
  <si>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</si>
  <si>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</si>
  <si>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</si>
  <si>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</si>
  <si>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</si>
  <si>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</si>
  <si>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</si>
  <si>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</si>
  <si>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</si>
  <si>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</si>
  <si>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</si>
  <si>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</si>
  <si>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</si>
  <si>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</si>
  <si>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</si>
  <si>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</si>
  <si>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</si>
  <si>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</si>
  <si>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</si>
  <si>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</si>
  <si>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</si>
  <si>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</si>
  <si>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</si>
  <si>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</si>
  <si>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</si>
  <si>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</si>
  <si>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</si>
  <si>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</si>
  <si>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</si>
  <si>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</si>
  <si>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</si>
  <si>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</si>
  <si>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</si>
  <si>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</si>
  <si>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</si>
  <si>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</si>
  <si>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</si>
  <si>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</si>
  <si>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</si>
  <si>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</si>
  <si>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</si>
  <si>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</si>
  <si>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</si>
  <si>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</si>
  <si>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</si>
  <si>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</si>
  <si>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</si>
  <si>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</si>
  <si>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</si>
  <si>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</si>
  <si>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</si>
  <si>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</si>
  <si>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</si>
  <si>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</si>
  <si>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</si>
  <si>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</si>
  <si>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</si>
  <si>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</si>
  <si>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</si>
  <si>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</si>
  <si>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</si>
  <si>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</si>
  <si>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</si>
  <si>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</si>
  <si>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</si>
  <si>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</si>
  <si>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</si>
  <si>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</si>
  <si>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</si>
  <si>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</si>
  <si>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</si>
  <si>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</si>
  <si>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</si>
  <si>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</si>
  <si>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</si>
  <si>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</si>
  <si>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</si>
  <si>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</si>
  <si>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</si>
  <si>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</si>
  <si>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</si>
  <si>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</si>
  <si>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</si>
  <si>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</si>
  <si>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</si>
  <si>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</si>
  <si>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</si>
  <si>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</si>
  <si>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</si>
  <si>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</si>
  <si>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</si>
  <si>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</si>
  <si>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</si>
  <si>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</si>
  <si>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</si>
  <si>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</si>
  <si>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</si>
  <si>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</si>
  <si>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</si>
  <si>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</si>
  <si>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</si>
  <si>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</si>
  <si>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</si>
  <si>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</si>
  <si>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</si>
  <si>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</si>
  <si>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</si>
  <si>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</si>
  <si>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</si>
  <si>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</si>
  <si>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</si>
  <si>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</si>
  <si>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</si>
  <si>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</si>
  <si>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</si>
  <si>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</si>
  <si>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</si>
  <si>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</si>
  <si>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</si>
  <si>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</si>
  <si>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</si>
  <si>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</si>
  <si>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</si>
  <si>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</si>
  <si>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</si>
  <si>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</si>
  <si>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</si>
  <si>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</si>
  <si>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</si>
  <si>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</si>
  <si>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</si>
  <si>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</si>
  <si>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</si>
  <si>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</si>
  <si>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</si>
  <si>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</si>
  <si>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</si>
  <si>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</si>
  <si>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</si>
  <si>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</si>
  <si>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</si>
  <si>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</si>
  <si>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</si>
  <si>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</si>
  <si>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</si>
  <si>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</si>
  <si>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</si>
  <si>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</si>
  <si>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</si>
  <si>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</si>
  <si>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</si>
  <si>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</si>
  <si>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</si>
  <si>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</si>
  <si>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</si>
  <si>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</si>
  <si>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</si>
  <si>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</si>
  <si>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</si>
  <si>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</si>
  <si>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</si>
  <si>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</si>
  <si>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</si>
  <si>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</si>
  <si>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</si>
  <si>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</si>
  <si>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</si>
  <si>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</si>
  <si>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</si>
  <si>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</si>
  <si>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</si>
  <si>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</si>
  <si>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</si>
  <si>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</si>
  <si>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</si>
  <si>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</si>
  <si>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</si>
  <si>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</si>
  <si>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</si>
  <si>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</si>
  <si>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</si>
  <si>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</si>
  <si>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</si>
  <si>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</si>
  <si>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</si>
  <si>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</si>
  <si>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</si>
  <si>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</si>
  <si>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</si>
  <si>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</si>
  <si>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</si>
  <si>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</si>
  <si>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</si>
  <si>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</si>
  <si>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</si>
  <si>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</si>
  <si>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</si>
  <si>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</si>
  <si>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</si>
  <si>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</si>
  <si>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</si>
  <si>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</si>
  <si>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</si>
  <si>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</si>
  <si>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</si>
  <si>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</si>
  <si>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</si>
  <si>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</si>
  <si>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</si>
  <si>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</si>
  <si>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</si>
  <si>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</si>
  <si>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</si>
  <si>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</si>
  <si>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</si>
  <si>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</si>
  <si>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</si>
  <si>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</si>
  <si>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</si>
  <si>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</si>
  <si>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</si>
  <si>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</si>
  <si>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</si>
  <si>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</si>
  <si>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</si>
  <si>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</si>
  <si>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</si>
  <si>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</si>
  <si>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</si>
  <si>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</si>
  <si>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</si>
  <si>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</si>
  <si>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</si>
  <si>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</si>
  <si>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</si>
  <si>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</si>
  <si>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</si>
  <si>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</si>
  <si>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</si>
  <si>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</si>
  <si>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</si>
  <si>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</si>
  <si>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</si>
  <si>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</si>
  <si>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</si>
  <si>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</si>
  <si>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</si>
  <si>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</si>
  <si>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</si>
  <si>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</si>
  <si>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</si>
  <si>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</si>
  <si>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</si>
  <si>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</si>
  <si>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</si>
  <si>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</si>
  <si>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</si>
  <si>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</si>
  <si>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</si>
  <si>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</si>
  <si>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</si>
  <si>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</si>
  <si>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</si>
  <si>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</si>
  <si>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</si>
  <si>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</si>
  <si>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</si>
  <si>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</si>
  <si>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</si>
  <si>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</si>
  <si>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</si>
  <si>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</si>
  <si>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</si>
  <si>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</si>
  <si>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</si>
  <si>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</si>
  <si>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</si>
  <si>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</si>
  <si>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</si>
  <si>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</si>
  <si>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</si>
  <si>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</si>
  <si>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</si>
  <si>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</si>
  <si>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</si>
  <si>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</si>
  <si>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</si>
  <si>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</si>
  <si>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</si>
  <si>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</si>
  <si>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</si>
  <si>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</si>
  <si>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</si>
  <si>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</si>
  <si>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</si>
  <si>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</si>
  <si>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</si>
  <si>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</si>
  <si>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</si>
  <si>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</si>
  <si>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</si>
  <si>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</si>
  <si>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</si>
  <si>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</si>
  <si>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</si>
  <si>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</si>
  <si>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</si>
  <si>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</si>
  <si>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</si>
  <si>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</si>
  <si>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</si>
  <si>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</si>
  <si>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</si>
  <si>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</si>
  <si>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</si>
  <si>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</si>
  <si>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</si>
  <si>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</si>
  <si>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</si>
  <si>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</si>
  <si>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</si>
  <si>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</si>
  <si>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</si>
  <si>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</si>
  <si>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</si>
  <si>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</si>
  <si>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</si>
  <si>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</si>
  <si>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</si>
  <si>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</si>
  <si>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</si>
  <si>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</si>
  <si>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</si>
  <si>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</si>
  <si>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</si>
  <si>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</si>
  <si>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</si>
  <si>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</si>
  <si>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</si>
  <si>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</si>
  <si>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</si>
  <si>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</si>
  <si>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</si>
  <si>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</si>
  <si>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</si>
  <si>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</si>
  <si>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</si>
  <si>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</si>
  <si>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</si>
  <si>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</si>
  <si>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</si>
  <si>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</si>
  <si>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</si>
  <si>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</si>
  <si>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</si>
  <si>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</si>
  <si>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</si>
  <si>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</si>
  <si>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</si>
  <si>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</si>
  <si>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</si>
  <si>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</si>
  <si>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</si>
  <si>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</si>
  <si>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</si>
  <si>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</si>
  <si>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</si>
  <si>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</si>
  <si>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</si>
  <si>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</si>
  <si>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</si>
  <si>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</si>
  <si>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</si>
  <si>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</si>
  <si>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</si>
  <si>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</si>
  <si>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</si>
  <si>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</si>
  <si>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</si>
  <si>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</si>
  <si>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</si>
  <si>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</si>
  <si>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</si>
  <si>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</si>
  <si>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</si>
  <si>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</si>
  <si>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</si>
  <si>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</si>
  <si>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</si>
  <si>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</si>
  <si>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</si>
  <si>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</si>
  <si>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</si>
  <si>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</si>
  <si>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</si>
  <si>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</si>
  <si>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</si>
  <si>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</si>
  <si>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</si>
  <si>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</si>
  <si>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</si>
  <si>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</si>
  <si>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</si>
  <si>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</si>
  <si>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</si>
  <si>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</si>
  <si>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</si>
  <si>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</si>
  <si>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</si>
  <si>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</si>
  <si>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</si>
  <si>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</si>
  <si>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</si>
  <si>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</si>
  <si>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</si>
  <si>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</si>
  <si>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</si>
  <si>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</si>
  <si>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</si>
  <si>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</si>
  <si>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</si>
  <si>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</si>
  <si>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</si>
  <si>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</si>
  <si>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</si>
  <si>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</si>
  <si>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</si>
  <si>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</si>
  <si>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</si>
  <si>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</si>
  <si>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</si>
  <si>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</si>
  <si>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</si>
  <si>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</si>
  <si>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</si>
  <si>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</si>
  <si>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</si>
  <si>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</si>
  <si>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</si>
  <si>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</si>
  <si>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</si>
  <si>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</si>
  <si>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</si>
  <si>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</si>
  <si>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</si>
  <si>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</si>
  <si>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</si>
  <si>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</si>
  <si>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</si>
  <si>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</si>
  <si>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</si>
  <si>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</si>
  <si>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</si>
  <si>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</si>
  <si>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</si>
  <si>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</si>
  <si>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</si>
  <si>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</si>
  <si>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</si>
  <si>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</si>
  <si>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</si>
  <si>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</si>
  <si>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</si>
  <si>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</si>
  <si>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</si>
  <si>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</si>
  <si>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</si>
  <si>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</si>
  <si>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</si>
  <si>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</si>
  <si>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</si>
  <si>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</si>
  <si>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</si>
  <si>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</si>
  <si>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</si>
  <si>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</si>
  <si>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</si>
  <si>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</si>
  <si>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</si>
  <si>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</si>
  <si>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</si>
  <si>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</si>
  <si>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</si>
  <si>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</si>
  <si>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</si>
  <si>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</si>
  <si>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</si>
  <si>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</si>
  <si>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</si>
  <si>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</si>
  <si>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</si>
  <si>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</si>
  <si>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</si>
  <si>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</si>
  <si>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</si>
  <si>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</si>
  <si>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</si>
  <si>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</si>
  <si>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</si>
  <si>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</si>
  <si>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</si>
  <si>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</si>
  <si>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</si>
  <si>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</si>
  <si>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</si>
  <si>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</si>
  <si>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</si>
  <si>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</si>
  <si>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</si>
  <si>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</si>
  <si>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</si>
  <si>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</si>
  <si>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</si>
  <si>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</si>
  <si>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</si>
  <si>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</si>
  <si>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</si>
  <si>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</si>
  <si>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</si>
  <si>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</si>
  <si>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</si>
  <si>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</si>
  <si>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</si>
  <si>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</si>
  <si>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</si>
  <si>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</si>
  <si>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</si>
  <si>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</si>
  <si>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</si>
  <si>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</si>
  <si>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</si>
  <si>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</si>
  <si>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</si>
  <si>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</si>
  <si>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</si>
  <si>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</si>
  <si>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</si>
  <si>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</si>
  <si>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</si>
  <si>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</si>
  <si>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</si>
  <si>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</si>
  <si>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</si>
  <si>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</si>
  <si>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</si>
  <si>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</si>
  <si>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</si>
  <si>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</si>
  <si>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</si>
  <si>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</si>
  <si>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</si>
  <si>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</si>
  <si>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</si>
  <si>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</si>
  <si>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</si>
  <si>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</si>
  <si>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</si>
  <si>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</si>
  <si>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</si>
  <si>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</si>
  <si>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</si>
  <si>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</si>
  <si>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</si>
  <si>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</si>
  <si>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</si>
  <si>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</si>
  <si>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</si>
  <si>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</si>
  <si>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</si>
  <si>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</si>
  <si>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</si>
  <si>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</si>
  <si>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</si>
  <si>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</si>
  <si>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</si>
  <si>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</si>
  <si>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</si>
  <si>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</si>
  <si>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</si>
  <si>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</si>
  <si>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</si>
  <si>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</si>
  <si>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</si>
  <si>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</si>
  <si>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</si>
  <si>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</si>
  <si>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</si>
  <si>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</si>
  <si>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</si>
  <si>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</si>
  <si>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</si>
  <si>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</si>
  <si>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</si>
  <si>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</si>
  <si>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</si>
  <si>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</si>
  <si>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</si>
  <si>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</si>
  <si>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</si>
  <si>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</si>
  <si>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</si>
  <si>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</si>
  <si>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</si>
  <si>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</si>
  <si>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</si>
  <si>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</si>
  <si>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</si>
  <si>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</si>
  <si>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</si>
  <si>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</si>
  <si>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</si>
  <si>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</si>
  <si>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</si>
  <si>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</si>
  <si>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</si>
  <si>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</si>
  <si>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</si>
  <si>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</si>
  <si>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</si>
  <si>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</si>
  <si>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</si>
  <si>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</si>
  <si>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</si>
  <si>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</si>
  <si>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</si>
  <si>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</si>
  <si>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</si>
  <si>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</si>
  <si>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</si>
  <si>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</si>
  <si>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</si>
  <si>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</si>
  <si>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</si>
  <si>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</si>
  <si>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</si>
  <si>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</si>
  <si>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</si>
  <si>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</si>
  <si>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</si>
  <si>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</si>
  <si>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</si>
  <si>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</si>
  <si>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</si>
  <si>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</si>
  <si>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</si>
  <si>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</si>
  <si>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</si>
  <si>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</si>
  <si>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</si>
  <si>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</si>
  <si>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</si>
  <si>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</si>
  <si>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</si>
  <si>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</si>
  <si>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</si>
  <si>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</si>
  <si>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</si>
  <si>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</si>
  <si>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</si>
  <si>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</si>
  <si>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</si>
  <si>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</si>
  <si>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</si>
  <si>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</si>
  <si>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</si>
  <si>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</si>
  <si>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</si>
  <si>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</si>
  <si>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</si>
  <si>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</si>
  <si>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</si>
  <si>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</si>
  <si>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</si>
  <si>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</si>
  <si>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</si>
  <si>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</si>
  <si>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</si>
  <si>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</si>
  <si>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</si>
  <si>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</si>
  <si>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</si>
  <si>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</si>
  <si>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</si>
  <si>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</si>
  <si>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</si>
  <si>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</si>
  <si>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</si>
  <si>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</si>
  <si>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</si>
  <si>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</si>
  <si>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</si>
  <si>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</si>
  <si>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</si>
  <si>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</si>
  <si>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</si>
  <si>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</si>
  <si>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</si>
  <si>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</si>
  <si>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</si>
  <si>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</si>
  <si>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</si>
  <si>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</si>
  <si>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</si>
  <si>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</si>
  <si>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</si>
  <si>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</si>
  <si>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</si>
  <si>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</si>
  <si>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</si>
  <si>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</si>
  <si>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</si>
  <si>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</si>
  <si>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</si>
  <si>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</si>
  <si>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</si>
  <si>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</si>
  <si>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</si>
  <si>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</si>
  <si>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</si>
  <si>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</si>
  <si>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</si>
  <si>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</si>
  <si>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</si>
  <si>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</si>
  <si>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</si>
  <si>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</si>
  <si>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</si>
  <si>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</si>
  <si>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</si>
  <si>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</si>
  <si>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</si>
  <si>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</si>
  <si>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</si>
  <si>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</si>
  <si>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</si>
  <si>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</si>
  <si>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</si>
  <si>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</si>
  <si>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</si>
  <si>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</si>
  <si>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</si>
  <si>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</si>
  <si>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</si>
  <si>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</si>
  <si>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</si>
  <si>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</si>
  <si>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</si>
  <si>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</si>
  <si>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</si>
  <si>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</si>
  <si>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</si>
  <si>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</si>
  <si>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</si>
  <si>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</si>
  <si>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</si>
  <si>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</si>
  <si>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</si>
  <si>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</si>
  <si>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</si>
  <si>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</si>
  <si>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</si>
  <si>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</si>
  <si>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</si>
  <si>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</si>
  <si>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</si>
  <si>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</si>
  <si>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</si>
  <si>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</si>
  <si>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</si>
  <si>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</si>
  <si>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</si>
  <si>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</si>
  <si>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</si>
  <si>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</si>
  <si>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</si>
  <si>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</si>
  <si>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</si>
  <si>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</si>
  <si>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</si>
  <si>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</si>
  <si>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</si>
  <si>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</si>
  <si>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</si>
  <si>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</si>
  <si>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</si>
  <si>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</si>
  <si>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</si>
  <si>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</si>
  <si>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</si>
  <si>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</si>
  <si>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</si>
  <si>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</si>
  <si>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</si>
  <si>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</si>
  <si>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</si>
  <si>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</si>
  <si>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</si>
  <si>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</si>
  <si>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</si>
  <si>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</si>
  <si>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</si>
  <si>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</si>
  <si>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</si>
  <si>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</si>
  <si>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</si>
  <si>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</si>
  <si>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</si>
  <si>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</si>
  <si>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</si>
  <si>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</si>
  <si>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</si>
  <si>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</si>
  <si>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</si>
  <si>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</si>
  <si>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</si>
  <si>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</si>
  <si>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</si>
  <si>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</si>
  <si>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</si>
  <si>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</si>
  <si>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</si>
  <si>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</si>
  <si>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</si>
  <si>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</si>
  <si>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</si>
  <si>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</si>
  <si>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</si>
  <si>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</si>
  <si>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</si>
  <si>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</si>
  <si>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</si>
  <si>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</si>
  <si>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</si>
  <si>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</si>
  <si>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</si>
  <si>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</si>
  <si>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</si>
  <si>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</si>
  <si>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</si>
  <si>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</si>
  <si>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</si>
  <si>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</si>
  <si>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</si>
  <si>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</si>
  <si>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</si>
  <si>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</si>
  <si>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</si>
  <si>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</si>
  <si>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</si>
  <si>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</si>
  <si>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</si>
  <si>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</si>
  <si>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</si>
  <si>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</si>
  <si>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</si>
  <si>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</si>
  <si>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</si>
  <si>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</si>
  <si>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</si>
  <si>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</si>
  <si>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</si>
  <si>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</si>
  <si>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</si>
  <si>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</si>
  <si>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</si>
  <si>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</si>
  <si>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</si>
  <si>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</si>
  <si>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</si>
  <si>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</si>
  <si>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</si>
  <si>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</si>
  <si>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</si>
  <si>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</si>
  <si>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</si>
  <si>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</si>
  <si>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</si>
  <si>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</si>
  <si>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</si>
  <si>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</si>
  <si>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</si>
  <si>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</si>
  <si>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</si>
  <si>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</si>
  <si>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</si>
  <si>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</si>
  <si>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</si>
  <si>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</si>
  <si>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</si>
  <si>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</si>
  <si>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</si>
  <si>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</si>
  <si>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</si>
  <si>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</si>
  <si>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</si>
  <si>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</si>
  <si>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</si>
  <si>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</si>
  <si>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</si>
  <si>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</si>
  <si>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</si>
  <si>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</si>
  <si>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</si>
  <si>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</si>
  <si>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</si>
  <si>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</si>
  <si>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</si>
  <si>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</si>
  <si>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</si>
  <si>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</si>
  <si>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</si>
  <si>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</si>
  <si>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</si>
  <si>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</si>
  <si>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</si>
  <si>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</si>
  <si>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</si>
  <si>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</si>
  <si>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</si>
  <si>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</si>
  <si>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</si>
  <si>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</si>
  <si>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</si>
  <si>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</si>
  <si>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</si>
  <si>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</si>
  <si>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</si>
  <si>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</si>
  <si>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</si>
  <si>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</si>
  <si>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</si>
  <si>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</si>
  <si>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</si>
  <si>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</si>
  <si>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</si>
  <si>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</si>
  <si>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</si>
  <si>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</si>
  <si>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</si>
  <si>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</si>
  <si>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</si>
  <si>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</si>
  <si>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</si>
  <si>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</si>
  <si>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</si>
  <si>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</si>
  <si>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</si>
  <si>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</si>
  <si>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</si>
  <si>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</si>
  <si>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</si>
  <si>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</si>
  <si>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</si>
  <si>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</si>
  <si>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</si>
  <si>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</si>
  <si>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</si>
  <si>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</si>
  <si>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</si>
  <si>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</si>
  <si>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</si>
  <si>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</si>
  <si>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</si>
  <si>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</si>
  <si>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</si>
  <si>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</si>
  <si>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</si>
  <si>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</si>
  <si>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</si>
  <si>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</si>
  <si>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</si>
  <si>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</si>
  <si>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</si>
  <si>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</si>
  <si>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</si>
  <si>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</si>
  <si>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</si>
  <si>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</si>
  <si>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</si>
  <si>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</si>
  <si>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</si>
  <si>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</si>
  <si>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</si>
  <si>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</si>
  <si>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</si>
  <si>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</si>
  <si>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</si>
  <si>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</si>
  <si>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</si>
  <si>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</si>
  <si>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</si>
  <si>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</si>
  <si>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</si>
  <si>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</si>
  <si>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</si>
  <si>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</si>
  <si>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</si>
  <si>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</si>
  <si>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</si>
  <si>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</si>
  <si>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</si>
  <si>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</si>
  <si>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</si>
  <si>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</si>
  <si>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</si>
  <si>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</si>
  <si>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</si>
  <si>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</si>
  <si>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</si>
  <si>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</si>
  <si>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</si>
  <si>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</si>
  <si>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</si>
  <si>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</si>
  <si>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</si>
  <si>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</si>
  <si>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</si>
  <si>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</si>
  <si>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</si>
  <si>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</si>
  <si>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</si>
  <si>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</si>
  <si>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</si>
  <si>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</si>
  <si>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</si>
  <si>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</si>
  <si>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</si>
  <si>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</si>
  <si>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</si>
  <si>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</si>
  <si>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</si>
  <si>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</si>
  <si>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</si>
  <si>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</si>
  <si>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</si>
  <si>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</si>
  <si>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</si>
  <si>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</si>
  <si>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</si>
  <si>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</si>
  <si>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</si>
  <si>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</si>
  <si>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</si>
  <si>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</si>
  <si>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</si>
  <si>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</si>
  <si>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</si>
  <si>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</si>
  <si>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</si>
  <si>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</si>
  <si>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</si>
  <si>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</si>
  <si>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</si>
  <si>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</si>
  <si>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</si>
  <si>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</si>
  <si>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</si>
  <si>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</si>
  <si>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</si>
  <si>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</si>
  <si>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</si>
  <si>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</si>
  <si>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</si>
  <si>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</si>
  <si>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</si>
  <si>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</si>
  <si>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</si>
  <si>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</si>
  <si>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</si>
  <si>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</si>
  <si>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</si>
  <si>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</si>
  <si>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</si>
  <si>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</si>
  <si>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</si>
  <si>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</si>
  <si>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</si>
  <si>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</si>
  <si>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</si>
  <si>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</si>
  <si>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</si>
  <si>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</si>
  <si>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</si>
  <si>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</si>
  <si>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</si>
  <si>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</si>
  <si>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</si>
  <si>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</si>
  <si>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</si>
  <si>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</si>
  <si>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</si>
  <si>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</si>
  <si>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</si>
  <si>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</si>
  <si>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</si>
  <si>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</si>
  <si>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</si>
  <si>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</si>
  <si>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</si>
  <si>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</si>
  <si>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</si>
  <si>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</si>
  <si>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</si>
  <si>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</si>
  <si>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</si>
  <si>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</si>
  <si>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</si>
  <si>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</si>
  <si>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</si>
  <si>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</si>
  <si>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</si>
  <si>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</si>
  <si>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</si>
  <si>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</si>
  <si>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</si>
  <si>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</si>
  <si>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</si>
  <si>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</si>
  <si>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</si>
  <si>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</si>
  <si>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</si>
  <si>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</si>
  <si>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</si>
  <si>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</si>
  <si>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</si>
  <si>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</si>
  <si>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</si>
  <si>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</si>
  <si>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</si>
  <si>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</si>
  <si>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</si>
  <si>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</si>
  <si>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</si>
  <si>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</si>
  <si>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</si>
  <si>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</si>
  <si>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</si>
  <si>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</si>
  <si>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</si>
  <si>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</si>
  <si>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</si>
  <si>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</si>
  <si>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</si>
  <si>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</si>
  <si>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</si>
  <si>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</si>
  <si>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</si>
  <si>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</si>
  <si>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</si>
  <si>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</si>
  <si>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</si>
  <si>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</si>
  <si>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</si>
  <si>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</si>
  <si>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</si>
  <si>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</si>
  <si>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</si>
  <si>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</si>
  <si>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</si>
  <si>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</si>
  <si>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</si>
  <si>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</si>
  <si>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</si>
  <si>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</si>
  <si>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</si>
  <si>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</si>
  <si>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</si>
  <si>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</si>
  <si>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</si>
  <si>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</si>
  <si>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</si>
  <si>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</si>
  <si>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</si>
  <si>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</si>
  <si>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</si>
  <si>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</si>
  <si>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</si>
  <si>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</si>
  <si>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</si>
  <si>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</si>
  <si>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</si>
  <si>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</si>
  <si>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</si>
  <si>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</si>
  <si>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</si>
  <si>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</si>
  <si>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</si>
  <si>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</si>
  <si>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</si>
  <si>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</si>
  <si>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</si>
  <si>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</si>
  <si>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</si>
  <si>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</si>
  <si>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</si>
  <si>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</si>
  <si>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</si>
  <si>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</si>
  <si>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</si>
  <si>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</si>
  <si>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</si>
  <si>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</si>
  <si>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</si>
  <si>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</si>
  <si>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</si>
  <si>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</si>
  <si>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</si>
  <si>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</si>
  <si>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</si>
  <si>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</si>
  <si>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</si>
  <si>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</si>
  <si>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</si>
  <si>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</si>
  <si>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</si>
  <si>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</si>
  <si>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</si>
  <si>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</si>
  <si>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</si>
  <si>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</si>
  <si>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</si>
  <si>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</si>
  <si>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</si>
  <si>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</si>
  <si>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</si>
  <si>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</si>
  <si>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</si>
  <si>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</si>
  <si>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</si>
  <si>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</si>
  <si>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</si>
  <si>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</si>
  <si>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</si>
  <si>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</si>
  <si>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</si>
  <si>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</si>
  <si>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</si>
  <si>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</si>
  <si>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</si>
  <si>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</si>
  <si>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</si>
  <si>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</si>
  <si>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</si>
  <si>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</si>
  <si>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</si>
  <si>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</si>
  <si>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</si>
  <si>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</si>
  <si>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</si>
  <si>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</si>
  <si>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</si>
  <si>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</si>
  <si>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</si>
  <si>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</si>
  <si>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</si>
  <si>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</si>
  <si>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</si>
  <si>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</si>
  <si>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</si>
  <si>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</si>
  <si>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</si>
  <si>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</si>
  <si>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</si>
  <si>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</si>
  <si>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</si>
  <si>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</si>
  <si>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</si>
  <si>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</si>
  <si>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</si>
  <si>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</si>
  <si>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</si>
  <si>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</si>
  <si>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</si>
  <si>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</si>
  <si>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</si>
  <si>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</si>
  <si>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</si>
  <si>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</si>
  <si>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</si>
  <si>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</si>
  <si>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</si>
  <si>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</si>
  <si>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</si>
  <si>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</si>
  <si>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</si>
  <si>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</si>
  <si>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</si>
  <si>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</si>
  <si>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</si>
  <si>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</si>
  <si>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</si>
  <si>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</si>
  <si>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</si>
  <si>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</si>
  <si>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</si>
  <si>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</si>
  <si>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</si>
  <si>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</si>
  <si>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</si>
  <si>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</si>
  <si>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</si>
  <si>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</si>
  <si>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</si>
  <si>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</si>
  <si>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</si>
  <si>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</si>
  <si>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</si>
  <si>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</si>
  <si>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</si>
  <si>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</si>
  <si>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</si>
  <si>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</si>
  <si>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</si>
  <si>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</si>
  <si>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</si>
  <si>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</si>
  <si>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</si>
  <si>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</si>
  <si>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</si>
  <si>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</si>
  <si>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</si>
  <si>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</si>
  <si>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</si>
  <si>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</si>
  <si>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</si>
  <si>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</si>
  <si>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</si>
  <si>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</si>
  <si>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</si>
  <si>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</si>
  <si>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</si>
  <si>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</si>
  <si>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</si>
  <si>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</si>
  <si>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</si>
  <si>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</si>
  <si>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</si>
  <si>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</si>
  <si>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</si>
  <si>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</si>
  <si>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</si>
  <si>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</si>
  <si>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</si>
  <si>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</si>
  <si>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</si>
  <si>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</si>
  <si>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</si>
  <si>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</si>
  <si>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</si>
  <si>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</si>
  <si>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</si>
  <si>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</si>
  <si>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</si>
  <si>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</si>
  <si>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</si>
  <si>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</si>
  <si>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</si>
  <si>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</si>
  <si>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</si>
  <si>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</si>
  <si>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</si>
  <si>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</si>
  <si>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</si>
  <si>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</si>
  <si>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</si>
  <si>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</si>
  <si>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</si>
  <si>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</si>
  <si>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</si>
  <si>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</si>
  <si>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</si>
  <si>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</si>
  <si>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</si>
  <si>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</si>
  <si>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</si>
  <si>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</si>
  <si>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</si>
  <si>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</si>
  <si>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</si>
  <si>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</si>
  <si>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</si>
  <si>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</si>
  <si>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</si>
  <si>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</si>
  <si>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</si>
  <si>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</si>
  <si>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</si>
  <si>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</si>
  <si>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</si>
  <si>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</si>
  <si>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</si>
  <si>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</si>
  <si>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</si>
  <si>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</si>
  <si>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</si>
  <si>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</si>
  <si>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</si>
  <si>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</si>
  <si>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</si>
  <si>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</si>
  <si>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</si>
  <si>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</si>
  <si>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</si>
  <si>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</si>
  <si>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</si>
  <si>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</si>
  <si>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</si>
  <si>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</si>
  <si>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</si>
  <si>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</si>
  <si>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</si>
  <si>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</si>
  <si>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</si>
  <si>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</si>
  <si>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</si>
  <si>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</si>
  <si>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</si>
  <si>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</si>
  <si>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</si>
  <si>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</si>
  <si>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</si>
  <si>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</si>
  <si>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</si>
  <si>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</si>
  <si>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</si>
  <si>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</si>
  <si>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</si>
  <si>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</si>
  <si>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</si>
  <si>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</si>
  <si>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</si>
  <si>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</si>
  <si>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</si>
  <si>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</si>
  <si>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</si>
  <si>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</si>
  <si>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</si>
  <si>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</si>
  <si>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</si>
  <si>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</si>
  <si>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</si>
  <si>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</si>
  <si>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</si>
  <si>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</si>
  <si>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</si>
  <si>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</si>
  <si>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</si>
  <si>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</si>
  <si>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</si>
  <si>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</si>
  <si>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</si>
  <si>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</si>
  <si>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</si>
  <si>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</si>
  <si>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</si>
  <si>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</si>
  <si>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</si>
  <si>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</si>
  <si>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</si>
  <si>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</si>
  <si>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</si>
  <si>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</si>
  <si>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</si>
  <si>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</si>
  <si>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</si>
  <si>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</si>
  <si>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</si>
  <si>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</si>
  <si>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</si>
  <si>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</si>
  <si>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</si>
  <si>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</si>
  <si>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</si>
  <si>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</si>
  <si>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</si>
  <si>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</si>
  <si>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</si>
  <si>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</si>
  <si>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</si>
  <si>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</si>
  <si>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</si>
  <si>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</si>
  <si>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</si>
  <si>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</si>
  <si>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</si>
  <si>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</si>
  <si>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</si>
  <si>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</si>
  <si>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</si>
  <si>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</si>
  <si>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</si>
  <si>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</si>
  <si>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</si>
  <si>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</si>
  <si>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</si>
  <si>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</si>
  <si>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</si>
  <si>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</si>
  <si>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</si>
  <si>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</si>
  <si>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</si>
  <si>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</si>
  <si>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</si>
  <si>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</si>
  <si>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</si>
  <si>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</si>
  <si>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</si>
  <si>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</si>
  <si>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</si>
  <si>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</si>
  <si>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</si>
  <si>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</si>
  <si>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</si>
  <si>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</si>
  <si>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</si>
  <si>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</si>
  <si>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</si>
  <si>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</si>
  <si>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</si>
  <si>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</si>
  <si>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</si>
  <si>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</si>
  <si>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</si>
  <si>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</si>
  <si>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</si>
  <si>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</si>
  <si>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</si>
  <si>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</si>
  <si>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</si>
  <si>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</si>
  <si>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</si>
  <si>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</si>
  <si>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</si>
  <si>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</si>
  <si>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</si>
  <si>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</si>
  <si>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</si>
  <si>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</si>
  <si>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</si>
  <si>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</si>
  <si>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</si>
  <si>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</si>
  <si>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</si>
  <si>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</si>
  <si>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</si>
  <si>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</si>
  <si>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</si>
  <si>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</si>
  <si>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</si>
  <si>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</si>
  <si>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</si>
  <si>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</si>
  <si>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</si>
  <si>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</si>
  <si>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</si>
  <si>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</si>
  <si>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</si>
  <si>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</si>
  <si>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</si>
  <si>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</si>
  <si>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</si>
  <si>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</si>
  <si>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</si>
  <si>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</si>
  <si>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</si>
  <si>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</si>
  <si>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</si>
  <si>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</si>
  <si>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</si>
  <si>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</si>
  <si>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</si>
  <si>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</si>
  <si>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</si>
  <si>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</si>
  <si>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</si>
  <si>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</si>
  <si>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</si>
  <si>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</si>
  <si>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</si>
  <si>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</si>
  <si>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</si>
  <si>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</si>
  <si>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</si>
  <si>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</si>
  <si>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</si>
  <si>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</si>
  <si>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</si>
  <si>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</si>
  <si>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</si>
  <si>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</si>
  <si>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</si>
  <si>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</si>
  <si>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</si>
  <si>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</si>
  <si>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</si>
  <si>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</si>
  <si>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</si>
  <si>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</si>
  <si>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</si>
  <si>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</si>
  <si>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</si>
  <si>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</si>
  <si>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</si>
  <si>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</si>
  <si>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</si>
  <si>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</si>
  <si>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</si>
  <si>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</si>
  <si>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</si>
  <si>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</si>
  <si>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</si>
  <si>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</si>
  <si>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</si>
  <si>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</si>
  <si>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</si>
  <si>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</si>
  <si>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</si>
  <si>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</si>
  <si>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</si>
  <si>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</si>
  <si>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</si>
  <si>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</si>
  <si>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</si>
  <si>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</si>
  <si>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</si>
  <si>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</si>
  <si>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</si>
  <si>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</si>
  <si>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</si>
  <si>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</si>
  <si>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</si>
  <si>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</si>
  <si>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</si>
  <si>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</si>
  <si>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</si>
  <si>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</si>
  <si>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</si>
  <si>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</si>
  <si>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</si>
  <si>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</si>
  <si>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</si>
  <si>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</si>
  <si>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</si>
  <si>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</si>
  <si>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</si>
  <si>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</si>
  <si>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</si>
  <si>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</si>
  <si>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</si>
  <si>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</si>
  <si>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</si>
  <si>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</si>
  <si>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</si>
  <si>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</si>
  <si>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</si>
  <si>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</si>
  <si>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</si>
  <si>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</si>
  <si>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</si>
  <si>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</si>
  <si>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</si>
  <si>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</si>
  <si>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</si>
  <si>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</si>
  <si>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</si>
  <si>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</si>
  <si>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</si>
  <si>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</si>
  <si>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</si>
  <si>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</si>
  <si>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</si>
  <si>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</si>
  <si>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</si>
  <si>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</si>
  <si>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</si>
  <si>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</si>
  <si>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</si>
  <si>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</si>
  <si>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</si>
  <si>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</si>
  <si>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</si>
  <si>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</si>
  <si>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</si>
  <si>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</si>
  <si>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</si>
  <si>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</si>
  <si>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</si>
  <si>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</si>
  <si>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</si>
  <si>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</si>
  <si>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</si>
  <si>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</si>
  <si>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</si>
  <si>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</si>
  <si>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</si>
  <si>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</si>
  <si>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</si>
  <si>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</si>
  <si>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</si>
  <si>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</si>
  <si>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</si>
  <si>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</si>
  <si>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</si>
  <si>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</si>
  <si>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</si>
  <si>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</si>
  <si>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</si>
  <si>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</si>
  <si>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</si>
  <si>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</si>
  <si>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</si>
  <si>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</si>
  <si>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</si>
  <si>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</si>
  <si>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</si>
  <si>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</si>
  <si>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</si>
  <si>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</si>
  <si>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</si>
  <si>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</si>
  <si>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</si>
  <si>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</si>
  <si>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</si>
  <si>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</si>
  <si>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</si>
  <si>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</si>
  <si>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</si>
  <si>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</si>
  <si>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</si>
  <si>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</si>
  <si>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</si>
  <si>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</si>
  <si>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</si>
  <si>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</si>
  <si>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</si>
  <si>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</si>
  <si>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</si>
  <si>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</si>
  <si>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</si>
  <si>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</si>
  <si>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</si>
  <si>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</si>
  <si>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</si>
  <si>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</si>
  <si>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</si>
  <si>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</si>
  <si>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</si>
  <si>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</si>
  <si>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</si>
  <si>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</si>
  <si>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</si>
  <si>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</si>
  <si>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</si>
  <si>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</si>
  <si>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</si>
  <si>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</si>
  <si>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</si>
  <si>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</si>
  <si>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</si>
  <si>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</si>
  <si>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</si>
  <si>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</si>
  <si>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</si>
  <si>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</si>
  <si>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</si>
  <si>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</si>
  <si>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</si>
  <si>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</si>
  <si>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</si>
  <si>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</si>
  <si>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</si>
  <si>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</si>
  <si>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</si>
  <si>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</si>
  <si>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</si>
  <si>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</si>
  <si>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</si>
  <si>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</si>
  <si>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</si>
  <si>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</si>
  <si>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</si>
  <si>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</si>
  <si>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</si>
  <si>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</si>
  <si>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</si>
  <si>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</si>
  <si>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</si>
  <si>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</si>
  <si>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</si>
  <si>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</si>
  <si>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</si>
  <si>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</si>
  <si>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</si>
  <si>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</si>
  <si>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</si>
  <si>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</si>
  <si>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</si>
  <si>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</si>
  <si>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</si>
  <si>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</si>
  <si>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</si>
  <si>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</si>
  <si>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</si>
  <si>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</si>
  <si>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</si>
  <si>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</si>
  <si>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</si>
  <si>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</si>
  <si>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</si>
  <si>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</si>
  <si>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</si>
  <si>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</si>
  <si>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</si>
  <si>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</si>
  <si>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</si>
  <si>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</si>
  <si>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</si>
  <si>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</si>
  <si>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</si>
  <si>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</si>
  <si>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</si>
  <si>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</si>
  <si>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</si>
  <si>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</si>
  <si>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</si>
  <si>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</si>
  <si>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</si>
  <si>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</si>
  <si>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</si>
  <si>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</si>
  <si>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</si>
  <si>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</si>
  <si>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</si>
  <si>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</si>
  <si>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</si>
  <si>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</si>
  <si>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</si>
  <si>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</si>
  <si>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</si>
  <si>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</si>
  <si>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</si>
  <si>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</si>
  <si>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</si>
  <si>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</si>
  <si>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</si>
  <si>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</si>
  <si>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</si>
  <si>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</si>
  <si>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</si>
  <si>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</si>
  <si>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</si>
  <si>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</si>
  <si>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</si>
  <si>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</si>
  <si>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</si>
  <si>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</si>
  <si>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</si>
  <si>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</si>
  <si>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</si>
  <si>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</si>
  <si>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</si>
  <si>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</si>
  <si>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</si>
  <si>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</si>
  <si>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</si>
  <si>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</si>
  <si>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</si>
  <si>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</si>
  <si>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</si>
  <si>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</si>
  <si>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</si>
  <si>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</si>
  <si>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</si>
  <si>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</si>
  <si>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</si>
  <si>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</si>
  <si>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</si>
  <si>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</si>
  <si>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</si>
  <si>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</si>
  <si>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</si>
  <si>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</si>
  <si>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</si>
  <si>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</si>
  <si>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</si>
  <si>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</si>
  <si>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</si>
  <si>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</si>
  <si>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</si>
  <si>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</si>
  <si>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</si>
  <si>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</si>
  <si>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</si>
  <si>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</si>
  <si>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</si>
  <si>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</si>
  <si>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</si>
  <si>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</si>
  <si>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</si>
  <si>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</si>
  <si>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</si>
  <si>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</si>
  <si>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</si>
  <si>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</si>
  <si>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</si>
  <si>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</si>
  <si>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</si>
  <si>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</si>
  <si>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</si>
  <si>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</si>
  <si>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</si>
  <si>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</si>
  <si>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</si>
  <si>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</si>
  <si>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</si>
  <si>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</si>
  <si>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</si>
  <si>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</si>
  <si>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</si>
  <si>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</si>
  <si>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</si>
  <si>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</si>
  <si>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</si>
  <si>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</si>
  <si>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</si>
  <si>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</si>
  <si>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</si>
  <si>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</si>
  <si>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</si>
  <si>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</si>
  <si>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</si>
  <si>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</si>
  <si>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</si>
  <si>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</si>
  <si>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</si>
  <si>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</si>
  <si>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</si>
  <si>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</si>
  <si>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</si>
  <si>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</si>
  <si>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</si>
  <si>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</si>
  <si>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</si>
  <si>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</si>
  <si>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</si>
  <si>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</si>
  <si>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</si>
  <si>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</si>
  <si>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</si>
  <si>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</si>
  <si>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</si>
  <si>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</si>
  <si>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</si>
  <si>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</si>
  <si>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</si>
  <si>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</si>
  <si>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</si>
  <si>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</si>
  <si>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</si>
  <si>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</si>
  <si>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</si>
  <si>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</si>
  <si>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</si>
  <si>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</si>
  <si>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</si>
  <si>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</si>
  <si>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</si>
  <si>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</si>
  <si>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</si>
  <si>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</si>
  <si>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</si>
  <si>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</si>
  <si>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</si>
  <si>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</si>
  <si>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</si>
  <si>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</si>
  <si>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</si>
  <si>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</si>
  <si>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</si>
  <si>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</si>
  <si>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</si>
  <si>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</si>
  <si>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</si>
  <si>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</si>
  <si>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</si>
  <si>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</si>
  <si>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</si>
  <si>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</si>
  <si>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</si>
  <si>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</si>
  <si>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</si>
  <si>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</si>
  <si>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</si>
  <si>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</si>
  <si>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</si>
  <si>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</si>
  <si>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</si>
  <si>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</si>
  <si>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</si>
  <si>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</si>
  <si>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</si>
  <si>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</si>
  <si>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</si>
  <si>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</si>
  <si>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</si>
  <si>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</si>
  <si>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</si>
  <si>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</si>
  <si>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</si>
  <si>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</si>
  <si>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</si>
  <si>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</si>
  <si>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</si>
  <si>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</si>
  <si>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</si>
  <si>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</si>
  <si>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</si>
  <si>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</si>
  <si>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</si>
  <si>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</si>
  <si>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</si>
  <si>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</si>
  <si>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</si>
  <si>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</si>
  <si>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</si>
  <si>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</si>
  <si>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</si>
  <si>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</si>
  <si>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</si>
  <si>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</si>
  <si>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</si>
  <si>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</si>
  <si>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</si>
  <si>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</si>
  <si>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</si>
  <si>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</si>
  <si>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</si>
  <si>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</si>
  <si>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</si>
  <si>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</si>
  <si>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</si>
  <si>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</si>
  <si>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</si>
  <si>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</si>
  <si>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</si>
  <si>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</si>
  <si>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</si>
  <si>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</si>
  <si>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</si>
  <si>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</si>
  <si>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</si>
  <si>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</si>
  <si>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</si>
  <si>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</si>
  <si>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</si>
  <si>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</si>
  <si>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</si>
  <si>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</si>
  <si>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</si>
  <si>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</si>
  <si>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</si>
  <si>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</si>
  <si>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</si>
  <si>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</si>
  <si>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</si>
  <si>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</si>
  <si>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</si>
  <si>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</si>
  <si>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</si>
  <si>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</si>
  <si>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</si>
  <si>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</si>
  <si>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</si>
  <si>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</si>
  <si>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</si>
  <si>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</si>
  <si>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</si>
  <si>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</si>
  <si>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</si>
  <si>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</si>
  <si>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</si>
  <si>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</si>
  <si>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</si>
  <si>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</si>
  <si>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</si>
  <si>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</si>
  <si>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</si>
  <si>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</si>
  <si>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</si>
  <si>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</si>
  <si>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</si>
  <si>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</si>
  <si>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</si>
  <si>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</si>
  <si>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</si>
  <si>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</si>
  <si>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</si>
  <si>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</si>
  <si>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</si>
  <si>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</si>
  <si>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</si>
  <si>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</si>
  <si>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</si>
  <si>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</si>
  <si>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</si>
  <si>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</si>
  <si>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</si>
  <si>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</si>
  <si>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</si>
  <si>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</si>
  <si>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</si>
  <si>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</si>
  <si>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</si>
  <si>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</si>
  <si>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</si>
  <si>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</si>
  <si>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</si>
  <si>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</si>
  <si>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</si>
  <si>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</si>
  <si>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</si>
  <si>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</si>
  <si>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</si>
  <si>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</si>
  <si>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</si>
  <si>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</si>
  <si>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</si>
  <si>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</si>
  <si>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</si>
  <si>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</si>
  <si>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</si>
  <si>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</si>
  <si>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</si>
  <si>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</si>
  <si>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</si>
  <si>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</si>
  <si>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</si>
  <si>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</si>
  <si>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</si>
  <si>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</si>
  <si>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</si>
  <si>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</si>
  <si>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</si>
  <si>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</si>
  <si>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</si>
  <si>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</si>
  <si>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</si>
  <si>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</si>
  <si>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</si>
  <si>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</si>
  <si>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</si>
  <si>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</si>
  <si>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</si>
  <si>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</si>
  <si>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</si>
  <si>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</si>
  <si>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</si>
  <si>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</si>
  <si>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</si>
  <si>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</si>
  <si>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</si>
  <si>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</si>
  <si>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</si>
  <si>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</si>
  <si>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</si>
  <si>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</si>
  <si>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</si>
  <si>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</si>
  <si>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</si>
  <si>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</si>
  <si>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</si>
  <si>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</si>
  <si>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</si>
  <si>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</si>
  <si>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</si>
  <si>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</si>
  <si>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</si>
  <si>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</si>
  <si>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</si>
  <si>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</si>
  <si>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</si>
  <si>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</si>
  <si>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</si>
  <si>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</si>
  <si>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</si>
  <si>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</si>
  <si>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</si>
  <si>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</si>
  <si>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</si>
  <si>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</si>
  <si>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</si>
  <si>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</si>
  <si>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</si>
  <si>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</si>
  <si>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</si>
  <si>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</si>
  <si>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</si>
  <si>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</si>
  <si>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</si>
  <si>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</si>
  <si>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</si>
  <si>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</si>
  <si>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</si>
  <si>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</si>
  <si>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</si>
  <si>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</si>
  <si>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</si>
  <si>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</si>
  <si>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</si>
  <si>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</si>
  <si>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</si>
  <si>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</si>
  <si>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</si>
  <si>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</si>
  <si>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</si>
  <si>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</si>
  <si>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</si>
  <si>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</si>
  <si>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</si>
  <si>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</si>
  <si>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</si>
  <si>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</si>
  <si>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</si>
  <si>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</si>
  <si>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</si>
  <si>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</si>
  <si>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</si>
  <si>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</si>
  <si>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</si>
  <si>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</si>
  <si>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</si>
  <si>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</si>
  <si>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</si>
  <si>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</si>
  <si>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</si>
  <si>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</si>
  <si>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</si>
  <si>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</si>
  <si>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</si>
  <si>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</si>
  <si>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</si>
  <si>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</si>
  <si>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</si>
  <si>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</si>
  <si>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</si>
  <si>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</si>
  <si>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</si>
  <si>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</si>
  <si>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</si>
  <si>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</si>
  <si>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</si>
  <si>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</si>
  <si>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</si>
  <si>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</si>
  <si>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</si>
  <si>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</si>
  <si>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</si>
  <si>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</si>
  <si>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</si>
  <si>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</si>
  <si>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</si>
  <si>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</si>
  <si>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</si>
  <si>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</si>
  <si>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</si>
  <si>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</si>
  <si>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</si>
  <si>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</si>
  <si>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</si>
  <si>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</si>
  <si>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</si>
  <si>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</si>
  <si>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</si>
  <si>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</si>
  <si>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</si>
  <si>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</si>
  <si>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</si>
  <si>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</si>
  <si>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</si>
  <si>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</si>
  <si>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</si>
  <si>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</si>
  <si>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</si>
  <si>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</si>
  <si>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</si>
  <si>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</si>
  <si>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</si>
  <si>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</si>
  <si>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</si>
  <si>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</si>
  <si>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</si>
  <si>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</si>
  <si>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</si>
  <si>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</si>
  <si>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</si>
  <si>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</si>
  <si>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</si>
  <si>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</si>
  <si>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</si>
  <si>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</si>
  <si>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</si>
  <si>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</si>
  <si>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</si>
  <si>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</si>
  <si>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</si>
  <si>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</si>
  <si>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</si>
  <si>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</si>
  <si>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</si>
  <si>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</si>
  <si>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</si>
  <si>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</si>
  <si>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</si>
  <si>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</si>
  <si>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</si>
  <si>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</si>
  <si>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</si>
  <si>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</si>
  <si>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</si>
  <si>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</si>
  <si>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</si>
  <si>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</si>
  <si>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</si>
  <si>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</si>
  <si>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</si>
  <si>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</si>
  <si>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</si>
  <si>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</si>
  <si>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</si>
  <si>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</si>
  <si>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</si>
  <si>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</si>
  <si>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</si>
  <si>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</si>
  <si>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</si>
  <si>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</si>
  <si>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</si>
  <si>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</si>
  <si>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</si>
  <si>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</si>
  <si>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</si>
  <si>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</si>
  <si>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</si>
  <si>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</si>
  <si>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</si>
  <si>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</si>
  <si>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</si>
  <si>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</si>
  <si>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</si>
  <si>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</si>
  <si>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</si>
  <si>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</si>
  <si>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</si>
  <si>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</si>
  <si>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</si>
  <si>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</si>
  <si>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</si>
  <si>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</si>
  <si>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</si>
  <si>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</si>
  <si>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</si>
  <si>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</si>
  <si>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</si>
  <si>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</si>
  <si>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</si>
  <si>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</si>
  <si>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</si>
  <si>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</si>
  <si>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</si>
  <si>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</si>
  <si>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</si>
  <si>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</si>
  <si>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</si>
  <si>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</si>
  <si>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</si>
  <si>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</si>
  <si>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</si>
  <si>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</si>
  <si>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</si>
  <si>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</si>
  <si>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</si>
  <si>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</si>
  <si>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</si>
  <si>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</si>
  <si>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</si>
  <si>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</si>
  <si>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</si>
  <si>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</si>
  <si>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</si>
  <si>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</si>
  <si>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</si>
  <si>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</si>
  <si>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</si>
  <si>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</si>
  <si>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</si>
  <si>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</si>
  <si>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</si>
  <si>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</si>
  <si>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</si>
  <si>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</si>
  <si>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</si>
  <si>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</si>
  <si>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</si>
  <si>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</si>
  <si>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</si>
  <si>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</si>
  <si>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</si>
  <si>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</si>
  <si>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</si>
  <si>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</si>
  <si>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</si>
  <si>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</si>
  <si>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</si>
  <si>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</si>
  <si>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</si>
  <si>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</si>
  <si>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</si>
  <si>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</si>
  <si>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</si>
  <si>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</si>
  <si>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</si>
  <si>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</si>
  <si>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</si>
  <si>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</si>
  <si>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</si>
  <si>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</si>
  <si>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</si>
  <si>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</si>
  <si>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</si>
  <si>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</si>
  <si>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</si>
  <si>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</si>
  <si>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</si>
  <si>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</si>
  <si>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</si>
  <si>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</si>
  <si>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</si>
  <si>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</si>
  <si>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</si>
  <si>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</si>
  <si>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</si>
  <si>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</si>
  <si>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</si>
  <si>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</si>
  <si>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</si>
  <si>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</si>
  <si>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</si>
  <si>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</si>
  <si>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</si>
  <si>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</si>
  <si>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</si>
  <si>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</si>
  <si>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</si>
  <si>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</si>
  <si>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</si>
  <si>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</si>
  <si>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</si>
  <si>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</si>
  <si>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</si>
  <si>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</si>
  <si>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</si>
  <si>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</si>
  <si>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</si>
  <si>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</si>
  <si>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</si>
  <si>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</si>
  <si>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</si>
  <si>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</si>
  <si>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</si>
  <si>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</si>
  <si>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</si>
  <si>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</si>
  <si>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</si>
  <si>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</si>
  <si>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</si>
  <si>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</si>
  <si>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</si>
  <si>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</si>
  <si>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</si>
  <si>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</si>
  <si>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</si>
  <si>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</si>
  <si>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</si>
  <si>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</si>
  <si>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</si>
  <si>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</si>
  <si>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</si>
  <si>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</si>
  <si>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</si>
  <si>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</si>
  <si>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</si>
  <si>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</si>
  <si>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</si>
  <si>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</si>
  <si>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</si>
  <si>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</si>
  <si>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</si>
  <si>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</si>
  <si>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</si>
  <si>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</si>
  <si>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</si>
  <si>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</si>
  <si>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</si>
  <si>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</si>
  <si>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</si>
  <si>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</si>
  <si>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</si>
  <si>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</si>
  <si>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</si>
  <si>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</si>
  <si>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</si>
  <si>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</si>
  <si>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</si>
  <si>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</si>
  <si>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</si>
  <si>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</si>
  <si>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</si>
  <si>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</si>
  <si>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</si>
  <si>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</si>
  <si>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</si>
  <si>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</si>
  <si>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</si>
  <si>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</si>
  <si>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</si>
  <si>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</si>
  <si>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</si>
  <si>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</si>
  <si>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</si>
  <si>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</si>
  <si>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</si>
  <si>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</si>
  <si>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</si>
  <si>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</si>
  <si>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</si>
  <si>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</si>
  <si>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</si>
  <si>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</si>
  <si>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</si>
  <si>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</si>
  <si>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</si>
  <si>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</si>
  <si>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</si>
  <si>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</si>
  <si>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</si>
  <si>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</si>
  <si>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</si>
  <si>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</si>
  <si>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</si>
  <si>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</si>
  <si>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</si>
  <si>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</si>
  <si>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</si>
  <si>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</si>
  <si>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</si>
  <si>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</si>
  <si>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</si>
  <si>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</si>
  <si>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</si>
  <si>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</si>
  <si>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</si>
  <si>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</si>
  <si>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</si>
  <si>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</si>
  <si>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</si>
  <si>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</si>
  <si>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</si>
  <si>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</si>
  <si>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</si>
  <si>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</si>
  <si>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</si>
  <si>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</si>
  <si>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</si>
  <si>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</si>
  <si>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</si>
  <si>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</si>
  <si>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</si>
  <si>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</si>
  <si>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</si>
  <si>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</si>
  <si>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</si>
  <si>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</si>
  <si>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</si>
  <si>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</si>
  <si>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</si>
  <si>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</si>
  <si>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</si>
  <si>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</si>
  <si>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</si>
  <si>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</si>
  <si>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</si>
  <si>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</si>
  <si>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</si>
  <si>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</si>
  <si>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</si>
  <si>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</si>
  <si>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</si>
  <si>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</si>
  <si>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</si>
  <si>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</si>
  <si>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</si>
  <si>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</si>
  <si>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</si>
  <si>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</si>
  <si>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</si>
  <si>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</si>
  <si>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</si>
  <si>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</si>
  <si>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</si>
  <si>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</si>
  <si>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</si>
  <si>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</si>
  <si>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</si>
  <si>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</si>
  <si>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</si>
  <si>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</si>
  <si>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</si>
  <si>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</si>
  <si>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</si>
  <si>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</si>
  <si>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</si>
  <si>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</si>
  <si>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</si>
  <si>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</si>
  <si>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</si>
  <si>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</si>
  <si>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</si>
  <si>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</si>
  <si>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</si>
  <si>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</si>
  <si>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</si>
  <si>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</si>
  <si>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</si>
  <si>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</si>
  <si>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</si>
  <si>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</si>
  <si>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</si>
  <si>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</si>
  <si>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</si>
  <si>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</si>
  <si>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</si>
  <si>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</si>
  <si>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</si>
  <si>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</si>
  <si>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</si>
  <si>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</si>
  <si>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</si>
  <si>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</si>
  <si>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</si>
  <si>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</si>
  <si>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</si>
  <si>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</si>
  <si>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</si>
  <si>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</si>
  <si>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</si>
  <si>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</si>
  <si>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</si>
  <si>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</si>
  <si>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</si>
  <si>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</si>
  <si>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</si>
  <si>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</si>
  <si>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</si>
  <si>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</si>
  <si>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</si>
  <si>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</si>
  <si>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</si>
  <si>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</si>
  <si>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</si>
  <si>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</si>
  <si>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</si>
  <si>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</si>
  <si>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</si>
  <si>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</si>
  <si>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</si>
  <si>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</si>
  <si>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</si>
  <si>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</si>
  <si>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</si>
  <si>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</si>
  <si>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</si>
  <si>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</si>
  <si>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</si>
  <si>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</si>
  <si>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</si>
  <si>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</si>
  <si>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</si>
  <si>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</si>
  <si>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</si>
  <si>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</si>
  <si>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</si>
  <si>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</si>
  <si>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</si>
  <si>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</si>
  <si>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</si>
  <si>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</si>
  <si>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</si>
  <si>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</si>
  <si>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</si>
  <si>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</si>
  <si>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</si>
  <si>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</si>
  <si>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</si>
  <si>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</si>
  <si>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</si>
  <si>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</si>
  <si>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</si>
  <si>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</si>
  <si>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</si>
  <si>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</si>
  <si>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</si>
  <si>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</si>
  <si>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</si>
  <si>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</si>
  <si>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</si>
  <si>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</si>
  <si>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</si>
  <si>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</si>
  <si>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</si>
  <si>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</si>
  <si>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</si>
  <si>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</si>
  <si>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</si>
  <si>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</si>
  <si>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</si>
  <si>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</si>
  <si>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</si>
  <si>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</si>
  <si>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</si>
  <si>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</si>
  <si>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</si>
  <si>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</si>
  <si>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</si>
  <si>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</si>
  <si>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</si>
  <si>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</si>
  <si>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</si>
  <si>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</si>
  <si>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</si>
  <si>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</si>
  <si>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</si>
  <si>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</si>
  <si>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</si>
  <si>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</si>
  <si>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</si>
  <si>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</si>
  <si>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</si>
  <si>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</si>
  <si>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</si>
  <si>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</si>
  <si>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</si>
  <si>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</si>
  <si>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</si>
  <si>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</si>
  <si>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</si>
  <si>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</si>
  <si>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</si>
  <si>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</si>
  <si>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</si>
  <si>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</si>
  <si>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</si>
  <si>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</si>
  <si>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</si>
  <si>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</si>
  <si>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</si>
  <si>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</si>
  <si>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</si>
  <si>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</si>
  <si>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</si>
  <si>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</si>
  <si>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</si>
  <si>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</si>
  <si>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</si>
  <si>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</si>
  <si>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</si>
  <si>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</si>
  <si>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</si>
  <si>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</si>
  <si>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</si>
  <si>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</si>
  <si>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</si>
  <si>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</si>
  <si>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</si>
  <si>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</si>
  <si>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</si>
  <si>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</si>
  <si>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</si>
  <si>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</si>
  <si>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</si>
  <si>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</si>
  <si>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</si>
  <si>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</si>
  <si>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</si>
  <si>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</si>
  <si>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</si>
  <si>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</si>
  <si>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</si>
  <si>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</si>
  <si>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</si>
  <si>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</si>
  <si>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</si>
  <si>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</si>
  <si>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</si>
  <si>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</si>
  <si>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</si>
  <si>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</si>
  <si>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</si>
  <si>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</si>
  <si>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</si>
  <si>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</si>
  <si>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</si>
  <si>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</si>
  <si>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</si>
  <si>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</si>
  <si>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</si>
  <si>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</si>
  <si>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</si>
  <si>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</si>
  <si>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</si>
  <si>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</si>
  <si>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</si>
  <si>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</si>
  <si>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</si>
  <si>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</si>
  <si>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</si>
  <si>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</si>
  <si>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</si>
  <si>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</si>
  <si>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</si>
  <si>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</si>
  <si>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</si>
  <si>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</si>
  <si>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</si>
  <si>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</si>
  <si>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</si>
  <si>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</si>
  <si>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</si>
  <si>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</si>
  <si>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</si>
  <si>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</si>
  <si>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</si>
  <si>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</si>
  <si>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</si>
  <si>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</si>
  <si>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</si>
  <si>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</si>
  <si>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</si>
  <si>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</si>
  <si>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</si>
  <si>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</si>
  <si>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</si>
  <si>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</si>
  <si>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</si>
  <si>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</si>
  <si>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</si>
  <si>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</si>
  <si>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</si>
  <si>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</si>
  <si>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</si>
  <si>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</si>
  <si>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</si>
  <si>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</si>
  <si>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</si>
  <si>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</si>
  <si>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</si>
  <si>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</si>
  <si>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</si>
  <si>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</si>
  <si>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</si>
  <si>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</si>
  <si>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</si>
  <si>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</si>
  <si>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</si>
  <si>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</si>
  <si>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</si>
  <si>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</si>
  <si>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</si>
  <si>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</si>
  <si>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</si>
  <si>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</si>
  <si>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</si>
  <si>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</si>
  <si>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</si>
  <si>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</si>
  <si>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</si>
  <si>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</si>
  <si>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</si>
  <si>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</si>
  <si>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</si>
  <si>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</si>
  <si>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</si>
  <si>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</si>
  <si>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</si>
  <si>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</si>
  <si>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</si>
  <si>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</si>
  <si>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</si>
  <si>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</si>
  <si>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</si>
  <si>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</si>
  <si>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</si>
  <si>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</si>
  <si>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</si>
  <si>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</si>
  <si>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</si>
  <si>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</si>
  <si>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</si>
  <si>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</si>
  <si>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</si>
  <si>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</si>
  <si>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</si>
  <si>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</si>
  <si>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</si>
  <si>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</si>
  <si>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</si>
  <si>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</si>
  <si>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</si>
  <si>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</si>
  <si>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</si>
  <si>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</si>
  <si>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</si>
  <si>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</si>
  <si>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</si>
  <si>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</si>
  <si>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</si>
  <si>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</si>
  <si>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</si>
  <si>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</si>
  <si>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</si>
  <si>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</si>
  <si>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</si>
  <si>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</si>
  <si>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</si>
  <si>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</si>
  <si>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</si>
  <si>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</si>
  <si>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</si>
  <si>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</si>
  <si>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</si>
  <si>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</si>
  <si>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</si>
  <si>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</si>
  <si>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</si>
  <si>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</si>
  <si>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</si>
  <si>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</si>
  <si>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</si>
  <si>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</si>
  <si>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</si>
  <si>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</si>
  <si>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</si>
  <si>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</si>
  <si>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</si>
  <si>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</si>
  <si>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</si>
  <si>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</si>
  <si>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</si>
  <si>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</si>
  <si>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</si>
  <si>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</si>
  <si>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</si>
  <si>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</si>
  <si>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</si>
  <si>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</si>
  <si>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</si>
  <si>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</si>
  <si>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</si>
  <si>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</si>
  <si>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</si>
  <si>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</si>
  <si>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</si>
  <si>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</si>
  <si>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</si>
  <si>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</si>
  <si>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</si>
  <si>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</si>
  <si>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</si>
  <si>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</si>
  <si>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</si>
  <si>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</si>
  <si>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</si>
  <si>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</si>
  <si>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</si>
  <si>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</si>
  <si>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</si>
  <si>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</si>
  <si>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</si>
  <si>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</si>
  <si>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</si>
  <si>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</si>
  <si>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</si>
  <si>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</si>
  <si>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</si>
  <si>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</si>
  <si>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</si>
  <si>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</si>
  <si>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</si>
  <si>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</si>
  <si>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</si>
  <si>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</si>
  <si>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</si>
  <si>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</si>
  <si>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</si>
  <si>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</si>
  <si>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</si>
  <si>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</si>
  <si>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</si>
  <si>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</si>
  <si>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</si>
  <si>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</si>
  <si>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</si>
  <si>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</si>
  <si>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</si>
  <si>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</si>
  <si>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</si>
  <si>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</si>
  <si>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</si>
  <si>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</si>
  <si>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</si>
  <si>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</si>
  <si>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</si>
  <si>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</si>
  <si>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</si>
  <si>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</si>
  <si>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</si>
  <si>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</si>
  <si>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</si>
  <si>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</si>
  <si>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</si>
  <si>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</si>
  <si>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</si>
  <si>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</si>
  <si>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</si>
  <si>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</si>
  <si>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</si>
  <si>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</si>
  <si>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</si>
  <si>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</si>
  <si>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</si>
  <si>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</si>
  <si>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</si>
  <si>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</si>
  <si>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</si>
  <si>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</si>
  <si>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</si>
  <si>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</si>
  <si>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</si>
  <si>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</si>
  <si>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</si>
  <si>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</si>
  <si>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</si>
  <si>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</si>
  <si>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</si>
  <si>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</si>
  <si>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</si>
  <si>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</si>
  <si>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</si>
  <si>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</si>
  <si>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</si>
  <si>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</si>
  <si>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</si>
  <si>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</si>
  <si>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</si>
  <si>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</si>
  <si>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</si>
  <si>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</si>
  <si>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</si>
  <si>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</si>
  <si>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</si>
  <si>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</si>
  <si>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</si>
  <si>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</si>
  <si>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</si>
  <si>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</si>
  <si>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</si>
  <si>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</si>
  <si>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</si>
  <si>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</si>
  <si>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</si>
  <si>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</si>
  <si>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</si>
  <si>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</si>
  <si>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</si>
  <si>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</si>
  <si>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</si>
  <si>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</si>
  <si>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</si>
  <si>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</si>
  <si>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</si>
  <si>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</si>
  <si>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</si>
  <si>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</si>
  <si>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</si>
  <si>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</si>
  <si>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</si>
  <si>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</si>
  <si>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</si>
  <si>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</si>
  <si>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</si>
  <si>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</si>
  <si>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</si>
  <si>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</si>
  <si>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</si>
  <si>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</si>
  <si>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</si>
  <si>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</si>
  <si>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</si>
  <si>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</si>
  <si>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</si>
  <si>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</si>
  <si>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</si>
  <si>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</si>
  <si>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</si>
  <si>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</si>
  <si>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</si>
  <si>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</si>
  <si>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</si>
  <si>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</si>
  <si>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</si>
  <si>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</si>
  <si>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</si>
  <si>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</si>
  <si>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</si>
  <si>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</si>
  <si>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</si>
  <si>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</si>
  <si>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</si>
  <si>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</si>
  <si>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</si>
  <si>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</si>
  <si>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</si>
  <si>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</si>
  <si>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</si>
  <si>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</si>
  <si>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</si>
  <si>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</si>
  <si>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</si>
  <si>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</si>
  <si>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</si>
  <si>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</si>
  <si>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</si>
  <si>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</si>
  <si>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</si>
  <si>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</si>
  <si>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</si>
  <si>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</si>
  <si>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</si>
  <si>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</si>
  <si>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</si>
  <si>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</si>
  <si>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</si>
  <si>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</si>
  <si>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</si>
  <si>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</si>
  <si>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</si>
  <si>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</si>
  <si>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</si>
  <si>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</si>
  <si>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</si>
  <si>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</si>
  <si>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</si>
  <si>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</si>
  <si>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</si>
  <si>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</si>
  <si>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</si>
  <si>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</si>
  <si>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</si>
  <si>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</si>
  <si>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</si>
  <si>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</si>
  <si>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</si>
  <si>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</si>
  <si>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</si>
  <si>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</si>
  <si>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</si>
  <si>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</si>
  <si>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</si>
  <si>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</si>
  <si>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</si>
  <si>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</si>
  <si>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</si>
  <si>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</si>
  <si>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</si>
  <si>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</si>
  <si>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</si>
  <si>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</si>
  <si>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</si>
  <si>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</si>
  <si>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</si>
  <si>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</si>
  <si>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</si>
  <si>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</si>
  <si>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</si>
  <si>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</si>
  <si>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</si>
  <si>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</si>
  <si>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</si>
  <si>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</si>
  <si>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</si>
  <si>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</si>
  <si>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</si>
  <si>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</si>
  <si>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</si>
  <si>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</si>
  <si>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</si>
  <si>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</si>
  <si>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</si>
  <si>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</si>
  <si>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</si>
  <si>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</si>
  <si>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</si>
  <si>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</si>
  <si>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</si>
  <si>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</si>
  <si>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</si>
  <si>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</si>
  <si>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</si>
  <si>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</si>
  <si>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</si>
  <si>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</si>
  <si>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</si>
  <si>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</si>
  <si>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</si>
  <si>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</si>
  <si>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</si>
  <si>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</si>
  <si>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</si>
  <si>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</si>
  <si>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</si>
  <si>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</si>
  <si>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</si>
  <si>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</si>
  <si>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</si>
  <si>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</si>
  <si>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</si>
  <si>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</si>
  <si>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</si>
  <si>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</si>
  <si>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</si>
  <si>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</si>
  <si>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</si>
  <si>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</si>
  <si>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</si>
  <si>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</si>
  <si>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</si>
  <si>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</si>
  <si>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</si>
  <si>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</si>
  <si>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</si>
  <si>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</si>
  <si>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</si>
  <si>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</si>
  <si>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</si>
  <si>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</si>
  <si>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</si>
  <si>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</si>
  <si>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</si>
  <si>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</si>
  <si>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</si>
  <si>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</si>
  <si>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</si>
  <si>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</si>
  <si>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</si>
  <si>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</si>
  <si>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</si>
  <si>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</si>
  <si>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</si>
  <si>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</si>
  <si>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</si>
  <si>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</si>
  <si>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</si>
  <si>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</si>
  <si>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</si>
  <si>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</si>
  <si>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</si>
  <si>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</si>
  <si>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</si>
  <si>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</si>
  <si>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</si>
  <si>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</si>
  <si>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</si>
  <si>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</si>
  <si>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</si>
  <si>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</si>
  <si>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</si>
  <si>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</si>
  <si>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</si>
  <si>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</si>
  <si>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</si>
  <si>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</si>
  <si>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</si>
  <si>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</si>
  <si>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</si>
  <si>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</si>
  <si>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</si>
  <si>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</si>
  <si>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</si>
  <si>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</si>
  <si>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</si>
  <si>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</si>
  <si>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</si>
  <si>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</si>
  <si>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</si>
  <si>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</si>
  <si>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</si>
  <si>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</si>
  <si>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</si>
  <si>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</si>
  <si>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</si>
  <si>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</si>
  <si>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</si>
  <si>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</si>
  <si>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</si>
  <si>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</si>
  <si>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</si>
  <si>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</si>
  <si>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</si>
  <si>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</si>
  <si>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</si>
  <si>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</si>
  <si>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</si>
  <si>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</si>
  <si>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</si>
  <si>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</si>
  <si>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</si>
  <si>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</si>
  <si>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</si>
  <si>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</si>
  <si>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</si>
  <si>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</si>
  <si>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</si>
  <si>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</si>
  <si>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</si>
  <si>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</si>
  <si>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</si>
  <si>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</si>
  <si>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</si>
  <si>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</si>
  <si>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</si>
  <si>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</si>
  <si>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</si>
  <si>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</si>
  <si>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</si>
  <si>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</si>
  <si>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</si>
  <si>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</si>
  <si>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</si>
  <si>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</si>
  <si>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</si>
  <si>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</si>
  <si>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</si>
  <si>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</si>
  <si>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</si>
  <si>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</si>
  <si>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</si>
  <si>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</si>
  <si>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</si>
  <si>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</si>
  <si>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</si>
  <si>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</si>
  <si>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</si>
  <si>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</si>
  <si>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</si>
  <si>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</si>
  <si>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</si>
  <si>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</si>
  <si>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</si>
  <si>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</si>
  <si>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</si>
  <si>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</si>
  <si>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</si>
  <si>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</si>
  <si>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</si>
  <si>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</si>
  <si>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</si>
  <si>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</si>
  <si>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</si>
  <si>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</si>
  <si>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</si>
  <si>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</si>
  <si>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</si>
  <si>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</si>
  <si>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</si>
  <si>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</si>
  <si>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</si>
  <si>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</si>
  <si>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</si>
  <si>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</si>
  <si>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</si>
  <si>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</si>
  <si>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</si>
  <si>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</si>
  <si>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</si>
  <si>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</si>
  <si>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</si>
  <si>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</si>
  <si>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</si>
  <si>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</si>
  <si>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</si>
  <si>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</si>
  <si>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</si>
  <si>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</si>
  <si>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</si>
  <si>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</si>
  <si>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</si>
  <si>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</si>
  <si>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</si>
  <si>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</si>
  <si>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</si>
  <si>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</si>
  <si>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</si>
  <si>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</si>
  <si>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</si>
  <si>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</si>
  <si>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</si>
  <si>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</si>
  <si>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</si>
  <si>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</si>
  <si>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</si>
  <si>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</si>
  <si>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</si>
  <si>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</si>
  <si>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</si>
  <si>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</si>
  <si>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</si>
  <si>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</si>
  <si>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</si>
  <si>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</si>
  <si>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</si>
  <si>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</si>
  <si>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</si>
  <si>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</si>
  <si>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</si>
  <si>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</si>
  <si>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</si>
  <si>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</si>
  <si>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</si>
  <si>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</si>
  <si>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</si>
  <si>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</si>
  <si>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</si>
  <si>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</si>
  <si>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</si>
  <si>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</si>
  <si>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</si>
  <si>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</si>
  <si>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</si>
  <si>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</si>
  <si>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</si>
  <si>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</si>
  <si>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</si>
  <si>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</si>
  <si>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</si>
  <si>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</si>
  <si>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</si>
  <si>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</si>
  <si>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</si>
  <si>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</si>
  <si>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</si>
  <si>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</si>
  <si>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</si>
  <si>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</si>
  <si>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</si>
  <si>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</si>
  <si>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</si>
  <si>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</si>
  <si>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</si>
  <si>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</si>
  <si>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</si>
  <si>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</si>
  <si>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</si>
  <si>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</si>
  <si>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</si>
  <si>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</si>
  <si>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</si>
  <si>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</si>
  <si>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</si>
  <si>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</si>
  <si>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</si>
  <si>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</si>
  <si>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</si>
  <si>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</si>
  <si>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</si>
  <si>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</si>
  <si>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</si>
  <si>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</si>
  <si>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</si>
  <si>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</si>
  <si>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</si>
  <si>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</si>
  <si>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</si>
  <si>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</si>
  <si>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</si>
  <si>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</si>
  <si>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</si>
  <si>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</si>
  <si>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</si>
  <si>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</si>
  <si>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</si>
  <si>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</si>
  <si>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</si>
  <si>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</si>
  <si>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</si>
  <si>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</si>
  <si>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</si>
  <si>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</si>
  <si>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</si>
  <si>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</si>
  <si>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</si>
  <si>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</si>
  <si>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</si>
  <si>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</si>
  <si>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</si>
  <si>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</si>
  <si>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</si>
  <si>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</si>
  <si>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</si>
  <si>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</si>
  <si>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</si>
  <si>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</si>
  <si>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</si>
  <si>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</si>
  <si>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</si>
  <si>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</si>
  <si>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</si>
  <si>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</si>
  <si>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</si>
  <si>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</si>
  <si>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</si>
  <si>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</si>
  <si>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</si>
  <si>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</si>
  <si>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</si>
  <si>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</si>
  <si>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</si>
  <si>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</si>
  <si>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</si>
  <si>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</si>
  <si>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</si>
  <si>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</si>
  <si>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</si>
  <si>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</si>
  <si>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</si>
  <si>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</si>
  <si>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</si>
  <si>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</si>
  <si>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</si>
  <si>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</si>
  <si>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</si>
  <si>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</si>
  <si>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</si>
  <si>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</si>
  <si>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</si>
  <si>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</si>
  <si>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</si>
  <si>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</si>
  <si>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</si>
  <si>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</si>
  <si>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</si>
  <si>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</si>
  <si>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</si>
  <si>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</si>
  <si>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</si>
  <si>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</si>
  <si>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</si>
  <si>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</si>
  <si>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</si>
  <si>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</si>
  <si>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</si>
  <si>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</si>
  <si>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</si>
  <si>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</si>
  <si>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</si>
  <si>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</si>
  <si>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</si>
  <si>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</si>
  <si>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</si>
  <si>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</si>
  <si>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</si>
  <si>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</si>
  <si>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</si>
  <si>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</si>
  <si>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</si>
  <si>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</si>
  <si>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</si>
  <si>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</si>
  <si>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</si>
  <si>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</si>
  <si>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</si>
  <si>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</si>
  <si>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</si>
  <si>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</si>
  <si>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</si>
  <si>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</si>
  <si>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</si>
  <si>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</si>
  <si>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</si>
  <si>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</si>
  <si>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</si>
  <si>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</si>
  <si>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</si>
  <si>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</si>
  <si>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</si>
  <si>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</si>
  <si>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</si>
  <si>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</si>
  <si>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</si>
  <si>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</si>
  <si>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</si>
  <si>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</si>
  <si>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</si>
  <si>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</si>
  <si>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</si>
  <si>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</si>
  <si>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</si>
  <si>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</si>
  <si>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</si>
  <si>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</si>
  <si>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</si>
  <si>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</si>
  <si>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</si>
  <si>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</si>
  <si>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</si>
  <si>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</si>
  <si>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</si>
  <si>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</si>
  <si>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</si>
  <si>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</si>
  <si>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</si>
  <si>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</si>
  <si>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</si>
  <si>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</si>
  <si>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</si>
  <si>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</si>
  <si>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</si>
  <si>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</si>
  <si>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</si>
  <si>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</si>
  <si>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</si>
  <si>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</si>
  <si>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</si>
  <si>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</si>
  <si>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</si>
  <si>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</si>
  <si>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</si>
  <si>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</si>
  <si>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</si>
  <si>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</si>
  <si>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</si>
  <si>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</si>
  <si>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</si>
  <si>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</si>
  <si>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</si>
  <si>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</si>
  <si>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</si>
  <si>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</si>
  <si>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</si>
  <si>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</si>
  <si>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</si>
  <si>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</si>
  <si>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</si>
  <si>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</si>
  <si>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</si>
  <si>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</si>
  <si>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</si>
  <si>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</si>
  <si>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</si>
  <si>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</si>
  <si>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</si>
  <si>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</si>
  <si>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</si>
  <si>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</si>
  <si>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</si>
  <si>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</si>
  <si>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</si>
  <si>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</si>
  <si>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</si>
  <si>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</si>
  <si>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</si>
  <si>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</si>
  <si>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</si>
  <si>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</si>
  <si>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</si>
  <si>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</si>
  <si>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</si>
  <si>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</si>
  <si>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</si>
  <si>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</si>
  <si>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</si>
  <si>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</si>
  <si>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</si>
  <si>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</si>
  <si>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</si>
  <si>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</si>
  <si>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</si>
  <si>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</si>
  <si>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</si>
  <si>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</si>
  <si>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</si>
  <si>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</si>
  <si>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</si>
  <si>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</si>
  <si>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</si>
  <si>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</si>
  <si>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</si>
  <si>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</si>
  <si>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</si>
  <si>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</si>
  <si>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</si>
  <si>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</si>
  <si>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</si>
  <si>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</si>
  <si>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</si>
  <si>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</si>
  <si>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</si>
  <si>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</si>
  <si>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</si>
  <si>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</si>
  <si>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</si>
  <si>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</si>
  <si>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</si>
  <si>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</si>
  <si>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</si>
  <si>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</si>
  <si>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</si>
  <si>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</si>
  <si>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</si>
  <si>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</si>
  <si>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</si>
  <si>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</si>
  <si>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</si>
  <si>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</si>
  <si>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</si>
  <si>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</si>
  <si>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</si>
  <si>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</si>
  <si>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</si>
  <si>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</si>
  <si>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</si>
  <si>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</si>
  <si>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</si>
  <si>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</si>
  <si>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</si>
  <si>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</si>
  <si>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</si>
  <si>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</si>
  <si>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</si>
  <si>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</si>
  <si>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</si>
  <si>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</si>
  <si>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</si>
  <si>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</si>
  <si>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</si>
  <si>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</si>
  <si>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</si>
  <si>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</si>
  <si>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</si>
  <si>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</si>
  <si>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</si>
  <si>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</si>
  <si>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</si>
  <si>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</si>
  <si>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</si>
  <si>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</si>
  <si>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</si>
  <si>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</si>
  <si>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</si>
  <si>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</si>
  <si>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</si>
  <si>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</si>
  <si>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</si>
  <si>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</si>
  <si>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</si>
  <si>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</si>
  <si>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</si>
  <si>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</si>
  <si>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</si>
  <si>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</si>
  <si>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</si>
  <si>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</si>
  <si>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</si>
  <si>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</si>
  <si>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</si>
  <si>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</si>
  <si>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</si>
  <si>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</si>
  <si>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</si>
  <si>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</si>
  <si>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</si>
  <si>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</si>
  <si>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</si>
  <si>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</si>
  <si>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</si>
  <si>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</si>
  <si>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</si>
  <si>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</si>
  <si>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</si>
  <si>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</si>
  <si>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</si>
  <si>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</si>
  <si>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</si>
  <si>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</si>
  <si>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</si>
  <si>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</si>
  <si>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</si>
  <si>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</si>
  <si>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</si>
  <si>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</si>
  <si>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</si>
  <si>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</si>
  <si>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</si>
  <si>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</si>
  <si>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</si>
  <si>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</si>
  <si>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</si>
  <si>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</si>
  <si>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</si>
  <si>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</si>
  <si>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</si>
  <si>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</si>
  <si>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</si>
  <si>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</si>
  <si>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</si>
  <si>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</si>
  <si>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</si>
  <si>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</si>
  <si>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</si>
  <si>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</si>
  <si>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</si>
  <si>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</si>
  <si>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</si>
  <si>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</si>
  <si>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</si>
  <si>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</si>
  <si>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</si>
  <si>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</si>
  <si>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</si>
  <si>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</si>
  <si>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</si>
  <si>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</si>
  <si>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</si>
  <si>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</si>
  <si>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</si>
  <si>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</si>
  <si>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</si>
  <si>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</si>
  <si>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</si>
  <si>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</si>
  <si>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</si>
  <si>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</si>
  <si>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</si>
  <si>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</si>
  <si>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</si>
  <si>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</si>
  <si>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</si>
  <si>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</si>
  <si>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</si>
  <si>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</si>
  <si>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</si>
  <si>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</si>
  <si>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</si>
  <si>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</si>
  <si>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</si>
  <si>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</si>
  <si>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</si>
  <si>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</si>
  <si>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</si>
  <si>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</si>
  <si>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</si>
  <si>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</si>
  <si>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</si>
  <si>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</si>
  <si>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</si>
  <si>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</si>
  <si>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</si>
  <si>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</si>
  <si>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</si>
  <si>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</si>
  <si>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</si>
  <si>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</si>
  <si>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</si>
  <si>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</si>
  <si>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</si>
  <si>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</si>
  <si>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</si>
  <si>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</si>
  <si>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</si>
  <si>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</si>
  <si>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</si>
  <si>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</si>
  <si>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</si>
  <si>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</si>
  <si>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</si>
  <si>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</si>
  <si>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</si>
  <si>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</si>
  <si>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</si>
  <si>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</si>
  <si>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</si>
  <si>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</si>
  <si>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</si>
  <si>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</si>
  <si>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</si>
  <si>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</si>
  <si>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</si>
  <si>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</si>
  <si>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</si>
  <si>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</si>
  <si>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</si>
  <si>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</si>
  <si>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</si>
  <si>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</si>
  <si>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</si>
  <si>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</si>
  <si>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</si>
  <si>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</si>
  <si>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</si>
  <si>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</si>
  <si>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</si>
  <si>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</si>
  <si>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</si>
  <si>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</si>
  <si>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</si>
  <si>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</si>
  <si>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</si>
  <si>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</si>
  <si>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</si>
  <si>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</si>
  <si>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</si>
  <si>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</si>
  <si>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</si>
  <si>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</si>
  <si>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</si>
  <si>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</si>
  <si>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</si>
  <si>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</si>
  <si>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</si>
  <si>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</si>
  <si>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</si>
  <si>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</si>
  <si>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</si>
  <si>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</si>
  <si>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</si>
  <si>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</si>
  <si>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</si>
  <si>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</si>
  <si>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</si>
  <si>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</si>
  <si>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</si>
  <si>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</si>
  <si>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</si>
  <si>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</si>
  <si>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</si>
  <si>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</si>
  <si>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</si>
  <si>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</si>
  <si>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</si>
  <si>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</si>
  <si>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</si>
  <si>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</si>
  <si>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</si>
  <si>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</si>
  <si>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</si>
  <si>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</si>
  <si>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</si>
  <si>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</si>
  <si>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</si>
  <si>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</si>
  <si>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</si>
  <si>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</si>
  <si>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</si>
  <si>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</si>
  <si>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</si>
  <si>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</si>
  <si>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</si>
  <si>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</si>
  <si>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</si>
  <si>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</si>
  <si>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</si>
  <si>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</si>
  <si>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</si>
  <si>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</si>
  <si>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</si>
  <si>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</si>
  <si>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</si>
  <si>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</si>
  <si>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</si>
  <si>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</si>
  <si>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</si>
  <si>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</si>
  <si>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</si>
  <si>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</si>
  <si>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</si>
  <si>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</si>
  <si>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</si>
  <si>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</si>
  <si>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</si>
  <si>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</si>
  <si>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</si>
  <si>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</si>
  <si>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</si>
  <si>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</si>
  <si>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</si>
  <si>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</si>
  <si>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</si>
  <si>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</si>
  <si>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</si>
  <si>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</si>
  <si>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</si>
  <si>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</si>
  <si>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</si>
  <si>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</si>
  <si>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</si>
  <si>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</si>
  <si>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</si>
  <si>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</si>
  <si>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</si>
  <si>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</si>
  <si>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</si>
  <si>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</si>
  <si>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</si>
  <si>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</si>
  <si>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</si>
  <si>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</si>
  <si>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</si>
  <si>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</si>
  <si>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</si>
  <si>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</si>
  <si>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</si>
  <si>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</si>
  <si>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</si>
  <si>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</si>
  <si>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</si>
  <si>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</si>
  <si>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</si>
  <si>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</si>
  <si>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</si>
  <si>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</si>
  <si>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</si>
  <si>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</si>
  <si>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</si>
  <si>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</si>
  <si>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</si>
  <si>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</si>
  <si>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</si>
  <si>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</si>
  <si>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</si>
  <si>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</si>
  <si>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</si>
  <si>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</si>
  <si>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</si>
  <si>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</si>
  <si>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</si>
  <si>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</si>
  <si>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</si>
  <si>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</si>
  <si>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</si>
  <si>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</si>
  <si>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</si>
  <si>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</si>
  <si>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</si>
  <si>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</si>
  <si>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</si>
  <si>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</si>
  <si>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</si>
  <si>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</si>
  <si>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</si>
  <si>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</si>
  <si>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</si>
  <si>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</si>
  <si>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</si>
  <si>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</si>
  <si>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</si>
  <si>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</si>
  <si>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</si>
  <si>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</si>
  <si>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</si>
  <si>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</si>
  <si>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</si>
  <si>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</si>
  <si>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</si>
  <si>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</si>
  <si>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</si>
  <si>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</si>
  <si>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</si>
  <si>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</si>
  <si>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</si>
  <si>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</si>
  <si>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</si>
  <si>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</si>
  <si>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</si>
  <si>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</si>
  <si>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</si>
  <si>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</si>
  <si>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</si>
  <si>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</si>
  <si>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</si>
  <si>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</si>
  <si>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</si>
  <si>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</si>
  <si>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</si>
  <si>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</si>
  <si>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</si>
  <si>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</si>
  <si>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</si>
  <si>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</si>
  <si>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</si>
  <si>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</si>
  <si>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</si>
  <si>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</si>
  <si>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</si>
  <si>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</si>
  <si>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</si>
  <si>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</si>
  <si>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</si>
  <si>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</si>
  <si>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</si>
  <si>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</si>
  <si>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</si>
  <si>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</si>
  <si>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</si>
  <si>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</si>
  <si>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</si>
  <si>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</si>
  <si>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</si>
  <si>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</si>
  <si>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</si>
  <si>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</si>
  <si>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</si>
  <si>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</si>
  <si>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</si>
  <si>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</si>
  <si>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</si>
  <si>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</si>
  <si>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</si>
  <si>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</si>
  <si>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</si>
  <si>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</si>
  <si>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</si>
  <si>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</si>
  <si>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</si>
  <si>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</si>
  <si>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</si>
  <si>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</si>
  <si>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</si>
  <si>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</si>
  <si>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</si>
  <si>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</si>
  <si>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</si>
  <si>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</si>
  <si>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</si>
  <si>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</si>
  <si>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</si>
  <si>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</si>
  <si>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</si>
  <si>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</si>
  <si>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</si>
  <si>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</si>
  <si>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</si>
  <si>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</si>
  <si>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</si>
  <si>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</si>
  <si>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</si>
  <si>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</si>
  <si>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</si>
  <si>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</si>
  <si>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</si>
  <si>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</si>
  <si>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</si>
  <si>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</si>
  <si>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</si>
  <si>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</si>
  <si>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</si>
  <si>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</si>
  <si>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</si>
  <si>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</si>
  <si>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</si>
  <si>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</si>
  <si>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</si>
  <si>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</si>
  <si>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</si>
  <si>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</si>
  <si>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</si>
  <si>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</si>
  <si>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</si>
  <si>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</si>
  <si>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</si>
  <si>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</si>
  <si>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</si>
  <si>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</si>
  <si>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</si>
  <si>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</si>
  <si>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</si>
  <si>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</si>
  <si>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</si>
  <si>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</si>
  <si>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</si>
  <si>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</si>
  <si>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</si>
  <si>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</si>
  <si>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</si>
  <si>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</si>
  <si>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</si>
  <si>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</si>
  <si>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</si>
  <si>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</si>
  <si>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</si>
  <si>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</si>
  <si>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</si>
  <si>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</si>
  <si>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</si>
  <si>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</si>
  <si>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</si>
  <si>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</si>
  <si>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</si>
  <si>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</si>
  <si>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</si>
  <si>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</si>
  <si>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</si>
  <si>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</si>
  <si>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</si>
  <si>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</si>
  <si>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</si>
  <si>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</si>
  <si>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</si>
  <si>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</si>
  <si>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</si>
  <si>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</si>
  <si>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</si>
  <si>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</si>
  <si>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</si>
  <si>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</si>
  <si>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</si>
  <si>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</si>
  <si>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</si>
  <si>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</si>
  <si>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</si>
  <si>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</si>
  <si>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</si>
  <si>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</si>
  <si>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</si>
  <si>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</si>
  <si>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</si>
  <si>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</si>
  <si>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</si>
  <si>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</si>
  <si>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</si>
  <si>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</si>
  <si>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</si>
  <si>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</si>
  <si>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</si>
  <si>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</si>
  <si>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</si>
  <si>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</si>
  <si>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</si>
  <si>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</si>
  <si>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</si>
  <si>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</si>
  <si>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</si>
  <si>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</si>
  <si>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</si>
  <si>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</si>
  <si>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</si>
  <si>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</si>
  <si>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</si>
  <si>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</si>
  <si>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</si>
  <si>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</si>
  <si>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</si>
  <si>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</si>
  <si>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</si>
  <si>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</si>
  <si>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</si>
  <si>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</si>
  <si>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</si>
  <si>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</si>
  <si>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</si>
  <si>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</si>
  <si>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</si>
  <si>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</si>
  <si>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</si>
  <si>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</si>
  <si>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</si>
  <si>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</si>
  <si>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</si>
  <si>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</si>
  <si>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</si>
  <si>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</si>
  <si>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</si>
  <si>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</si>
  <si>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</si>
  <si>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</si>
  <si>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</si>
  <si>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</si>
  <si>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</si>
  <si>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</si>
  <si>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</si>
  <si>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</si>
  <si>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</si>
  <si>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</si>
  <si>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</si>
  <si>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</si>
  <si>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</si>
  <si>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</si>
  <si>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</si>
  <si>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</si>
  <si>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</si>
  <si>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</si>
  <si>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</si>
  <si>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</si>
  <si>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</si>
  <si>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</si>
  <si>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</si>
  <si>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</si>
  <si>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</si>
  <si>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</si>
  <si>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</si>
  <si>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</si>
  <si>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</si>
  <si>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</si>
  <si>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</si>
  <si>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</si>
  <si>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</si>
  <si>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</si>
  <si>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</si>
  <si>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</si>
  <si>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</si>
  <si>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</si>
  <si>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</si>
  <si>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</si>
  <si>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</si>
  <si>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</si>
  <si>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</si>
  <si>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</si>
  <si>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</si>
  <si>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</si>
  <si>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</si>
  <si>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</si>
  <si>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</si>
  <si>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</si>
  <si>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</si>
  <si>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</si>
  <si>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</si>
  <si>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</si>
  <si>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</si>
  <si>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</si>
  <si>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</si>
  <si>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</si>
  <si>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</si>
  <si>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</si>
  <si>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</si>
  <si>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</si>
  <si>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</si>
  <si>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</si>
  <si>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</si>
  <si>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</si>
  <si>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</si>
  <si>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</si>
  <si>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</si>
  <si>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</si>
  <si>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</si>
  <si>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</si>
  <si>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</si>
  <si>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</si>
  <si>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</si>
  <si>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</si>
  <si>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</si>
  <si>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</si>
  <si>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</si>
  <si>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</si>
  <si>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</si>
  <si>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</si>
  <si>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</si>
  <si>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</si>
  <si>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</si>
  <si>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</si>
  <si>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</si>
  <si>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</si>
  <si>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</si>
  <si>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</si>
  <si>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</si>
  <si>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</si>
  <si>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</si>
  <si>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</si>
  <si>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</si>
  <si>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</si>
  <si>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</si>
  <si>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</si>
  <si>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</si>
  <si>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</si>
  <si>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</si>
  <si>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</si>
  <si>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</si>
  <si>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</si>
  <si>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</si>
  <si>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</si>
  <si>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</si>
  <si>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</si>
  <si>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</si>
  <si>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</si>
  <si>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</si>
  <si>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</si>
  <si>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</si>
  <si>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</si>
  <si>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</si>
  <si>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</si>
  <si>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</si>
  <si>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</si>
  <si>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</si>
  <si>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</si>
  <si>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</si>
  <si>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</si>
  <si>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</si>
  <si>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</si>
  <si>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</si>
  <si>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</si>
  <si>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</si>
  <si>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</si>
  <si>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</si>
  <si>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</si>
  <si>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</si>
  <si>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</si>
  <si>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</si>
  <si>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</si>
  <si>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</si>
  <si>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</si>
  <si>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</si>
  <si>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</si>
  <si>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</si>
  <si>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</si>
  <si>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</si>
  <si>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</si>
  <si>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</si>
  <si>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</si>
  <si>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</si>
  <si>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</si>
  <si>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</si>
  <si>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</si>
  <si>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</si>
  <si>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</si>
  <si>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</si>
  <si>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</si>
  <si>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</si>
  <si>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</si>
  <si>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</si>
  <si>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</si>
  <si>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</si>
  <si>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</si>
  <si>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</si>
  <si>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</si>
  <si>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</si>
  <si>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</si>
  <si>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</si>
  <si>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</si>
  <si>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</si>
  <si>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</si>
  <si>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</si>
  <si>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</si>
  <si>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</si>
  <si>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</si>
  <si>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</si>
  <si>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</si>
  <si>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</si>
  <si>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</si>
  <si>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</si>
  <si>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</si>
  <si>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</si>
  <si>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</si>
  <si>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</si>
  <si>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</si>
  <si>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</si>
  <si>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</si>
  <si>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</si>
  <si>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</si>
  <si>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</si>
  <si>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</si>
  <si>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</si>
  <si>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</si>
  <si>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</si>
  <si>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</si>
  <si>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</si>
  <si>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</si>
  <si>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</si>
  <si>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</si>
  <si>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</si>
  <si>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</si>
  <si>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</si>
  <si>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</si>
  <si>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</si>
  <si>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</si>
  <si>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</si>
  <si>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</si>
  <si>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</si>
  <si>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</si>
  <si>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</si>
  <si>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</si>
  <si>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</si>
  <si>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</si>
  <si>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</si>
  <si>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</si>
  <si>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</si>
  <si>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</si>
  <si>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</si>
  <si>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</si>
  <si>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</si>
  <si>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</si>
  <si>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</si>
  <si>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</si>
  <si>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</si>
  <si>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</si>
  <si>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</si>
  <si>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</si>
  <si>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</si>
  <si>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</si>
  <si>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</si>
  <si>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</si>
  <si>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</si>
  <si>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</si>
  <si>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</si>
  <si>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</si>
  <si>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</si>
  <si>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</si>
  <si>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</si>
  <si>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</si>
  <si>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</si>
  <si>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</si>
  <si>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</si>
  <si>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</si>
  <si>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</si>
  <si>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</si>
  <si>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</si>
  <si>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</si>
  <si>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</si>
  <si>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</si>
  <si>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</si>
  <si>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</si>
  <si>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</si>
  <si>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</si>
  <si>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</si>
  <si>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</si>
  <si>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</si>
  <si>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</si>
  <si>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</si>
  <si>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</si>
  <si>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</si>
  <si>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</si>
  <si>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</si>
  <si>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</si>
  <si>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</si>
  <si>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</si>
  <si>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</si>
  <si>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</si>
  <si>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</si>
  <si>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</si>
  <si>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</si>
  <si>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</si>
  <si>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</si>
  <si>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</si>
  <si>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</si>
  <si>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</si>
  <si>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</si>
  <si>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</si>
  <si>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</si>
  <si>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</si>
  <si>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</si>
  <si>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</si>
  <si>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</si>
  <si>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</si>
  <si>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</si>
  <si>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</si>
  <si>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</si>
  <si>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</si>
  <si>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</si>
  <si>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</si>
  <si>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</si>
  <si>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</si>
  <si>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</si>
  <si>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</si>
  <si>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</si>
  <si>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</si>
  <si>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</si>
  <si>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</si>
  <si>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</si>
  <si>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</si>
  <si>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</si>
  <si>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</si>
  <si>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</si>
  <si>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</si>
  <si>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</si>
  <si>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</si>
  <si>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</si>
  <si>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</si>
  <si>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</si>
  <si>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</si>
  <si>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</si>
  <si>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</si>
  <si>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</si>
  <si>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</si>
  <si>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</si>
  <si>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</si>
  <si>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</si>
  <si>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</si>
  <si>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</si>
  <si>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</si>
  <si>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</si>
  <si>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</si>
  <si>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</si>
  <si>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</si>
  <si>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</si>
  <si>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</si>
  <si>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</si>
  <si>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</si>
  <si>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</si>
  <si>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</si>
  <si>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</si>
  <si>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</si>
  <si>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</si>
  <si>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</si>
  <si>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</si>
  <si>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</si>
  <si>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</si>
  <si>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</si>
  <si>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</si>
  <si>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</si>
  <si>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</si>
  <si>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</si>
  <si>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</si>
  <si>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</si>
  <si>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</si>
  <si>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</si>
  <si>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</si>
  <si>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</si>
  <si>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</si>
  <si>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</si>
  <si>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</si>
  <si>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</si>
  <si>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</si>
  <si>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</si>
  <si>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</si>
  <si>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</si>
  <si>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</si>
  <si>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</si>
  <si>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</si>
  <si>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</si>
  <si>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</si>
  <si>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</si>
  <si>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</si>
  <si>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</si>
  <si>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</si>
  <si>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</si>
  <si>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</si>
  <si>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</si>
  <si>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</si>
  <si>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</si>
  <si>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</si>
  <si>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</si>
  <si>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</si>
  <si>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</si>
  <si>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</si>
  <si>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</si>
  <si>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</si>
  <si>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</si>
  <si>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</si>
  <si>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</si>
  <si>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</si>
  <si>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</si>
  <si>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</si>
  <si>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</si>
  <si>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</si>
  <si>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</si>
  <si>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</si>
  <si>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</si>
  <si>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</si>
  <si>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</si>
  <si>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</si>
  <si>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</si>
  <si>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</si>
  <si>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</si>
  <si>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</si>
  <si>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</si>
  <si>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</si>
  <si>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</si>
  <si>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</si>
  <si>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</si>
  <si>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</si>
  <si>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</si>
  <si>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</si>
  <si>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</si>
  <si>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</si>
  <si>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</si>
  <si>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</si>
  <si>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</si>
  <si>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</si>
  <si>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</si>
  <si>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</si>
  <si>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</si>
  <si>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</si>
  <si>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</si>
  <si>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</si>
  <si>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</si>
  <si>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</si>
  <si>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</si>
  <si>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</si>
  <si>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</si>
  <si>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</si>
  <si>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</si>
  <si>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</si>
  <si>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</si>
  <si>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</si>
  <si>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</si>
  <si>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</si>
  <si>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</si>
  <si>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</si>
  <si>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</si>
  <si>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</si>
  <si>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</si>
  <si>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</si>
  <si>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</si>
  <si>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</si>
  <si>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</si>
  <si>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</si>
  <si>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</si>
  <si>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</si>
  <si>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</si>
  <si>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</si>
  <si>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</si>
  <si>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</si>
  <si>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</si>
  <si>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</si>
  <si>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</si>
  <si>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</si>
  <si>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</si>
  <si>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</si>
  <si>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</si>
  <si>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</si>
  <si>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</si>
  <si>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</si>
  <si>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</si>
  <si>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</si>
  <si>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</si>
  <si>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</si>
  <si>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</si>
  <si>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</si>
  <si>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</si>
  <si>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</si>
  <si>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</si>
  <si>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</si>
  <si>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</si>
  <si>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</si>
  <si>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</si>
  <si>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</si>
  <si>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</si>
  <si>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</si>
  <si>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</si>
  <si>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</si>
  <si>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</si>
  <si>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</si>
  <si>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</si>
  <si>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</si>
  <si>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</si>
  <si>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</si>
  <si>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</si>
  <si>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</si>
  <si>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</si>
  <si>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</si>
  <si>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</si>
  <si>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</si>
  <si>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</si>
  <si>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</si>
  <si>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</si>
  <si>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</si>
  <si>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</si>
  <si>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</si>
  <si>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</si>
  <si>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</si>
  <si>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</si>
  <si>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</si>
  <si>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</si>
  <si>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</si>
  <si>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</si>
  <si>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</si>
  <si>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</si>
  <si>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</si>
  <si>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</si>
  <si>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</si>
  <si>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</si>
  <si>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</si>
  <si>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</si>
  <si>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</si>
  <si>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</si>
  <si>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</si>
  <si>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</si>
  <si>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</si>
  <si>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</si>
  <si>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</si>
  <si>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</si>
  <si>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</si>
  <si>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</si>
  <si>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</si>
  <si>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</si>
  <si>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</si>
  <si>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</si>
  <si>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</si>
  <si>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</si>
  <si>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</si>
  <si>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</si>
  <si>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</si>
  <si>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</si>
  <si>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</si>
  <si>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</si>
  <si>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</si>
  <si>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</si>
  <si>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</si>
  <si>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</si>
  <si>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</si>
  <si>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</si>
  <si>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</si>
  <si>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</si>
  <si>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</si>
  <si>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</si>
  <si>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</si>
  <si>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</si>
  <si>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</si>
  <si>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</si>
  <si>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</si>
  <si>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</si>
  <si>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</si>
  <si>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</si>
  <si>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</si>
  <si>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</si>
  <si>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</si>
  <si>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</si>
  <si>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</si>
  <si>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</si>
  <si>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</si>
  <si>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</si>
  <si>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</si>
  <si>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</si>
  <si>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</si>
  <si>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</si>
  <si>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</si>
  <si>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</si>
  <si>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</si>
  <si>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</si>
  <si>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</si>
  <si>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</si>
  <si>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</si>
  <si>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</si>
  <si>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</si>
  <si>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</si>
  <si>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</si>
  <si>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</si>
  <si>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</si>
  <si>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</si>
  <si>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</si>
  <si>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</si>
  <si>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</si>
  <si>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</si>
  <si>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</si>
  <si>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</si>
  <si>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</si>
  <si>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</si>
  <si>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</si>
  <si>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</si>
  <si>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</si>
  <si>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</si>
  <si>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</si>
  <si>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</si>
  <si>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</si>
  <si>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</si>
  <si>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</si>
  <si>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</si>
  <si>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</si>
  <si>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</si>
  <si>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</si>
  <si>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</si>
  <si>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</si>
  <si>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</si>
  <si>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</si>
  <si>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</si>
  <si>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</si>
  <si>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</si>
  <si>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</si>
  <si>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</si>
  <si>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</si>
  <si>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</si>
  <si>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</si>
  <si>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</si>
  <si>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</si>
  <si>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</si>
  <si>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</si>
  <si>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</si>
  <si>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</si>
  <si>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</si>
  <si>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</si>
  <si>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</si>
  <si>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</si>
  <si>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</si>
  <si>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</si>
  <si>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</si>
  <si>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</si>
  <si>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</si>
  <si>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</si>
  <si>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</si>
  <si>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</si>
  <si>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</si>
  <si>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</si>
  <si>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</si>
  <si>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</si>
  <si>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</si>
  <si>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</si>
  <si>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</si>
  <si>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</si>
  <si>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</si>
  <si>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</si>
  <si>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</si>
  <si>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</si>
  <si>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</si>
  <si>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</si>
  <si>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</si>
  <si>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</si>
  <si>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</si>
  <si>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</si>
  <si>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</si>
  <si>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</si>
  <si>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</si>
  <si>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</si>
  <si>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</si>
  <si>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</si>
  <si>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</si>
  <si>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</si>
  <si>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</si>
  <si>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</si>
  <si>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</si>
  <si>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</si>
  <si>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</si>
  <si>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</si>
  <si>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</si>
  <si>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</si>
  <si>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</si>
  <si>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</si>
  <si>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</si>
  <si>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</si>
  <si>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</si>
  <si>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</si>
  <si>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</si>
  <si>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</si>
  <si>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</si>
  <si>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</si>
  <si>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</si>
  <si>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</si>
  <si>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</si>
  <si>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</si>
  <si>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</si>
  <si>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</si>
  <si>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</si>
  <si>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</si>
  <si>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</si>
  <si>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</si>
  <si>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</si>
  <si>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</si>
  <si>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</si>
  <si>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</si>
  <si>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</si>
  <si>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</si>
  <si>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</si>
  <si>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</si>
  <si>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</si>
  <si>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</si>
  <si>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</si>
  <si>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</si>
  <si>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</si>
  <si>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</si>
  <si>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</si>
  <si>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</si>
  <si>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</si>
  <si>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</si>
  <si>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</si>
  <si>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</si>
  <si>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</si>
  <si>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</si>
  <si>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</si>
  <si>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</si>
  <si>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</si>
  <si>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</si>
  <si>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</si>
  <si>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</si>
  <si>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</si>
  <si>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</si>
  <si>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</si>
  <si>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</si>
  <si>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</si>
  <si>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</si>
  <si>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</si>
  <si>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</si>
  <si>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</si>
  <si>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</si>
  <si>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</si>
  <si>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</si>
  <si>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</si>
  <si>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</si>
  <si>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</si>
  <si>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</si>
  <si>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</si>
  <si>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</si>
  <si>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</si>
  <si>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</si>
  <si>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</si>
  <si>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</si>
  <si>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</si>
  <si>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</si>
  <si>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</si>
  <si>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</si>
  <si>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</si>
  <si>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</si>
  <si>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</si>
  <si>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</si>
  <si>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</si>
  <si>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</si>
  <si>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</si>
  <si>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</si>
  <si>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</si>
  <si>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</si>
  <si>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</si>
  <si>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</si>
  <si>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</si>
  <si>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</si>
  <si>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</si>
  <si>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</si>
  <si>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</si>
  <si>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</si>
  <si>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</si>
  <si>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</si>
  <si>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</si>
  <si>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</si>
  <si>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</si>
  <si>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</si>
  <si>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</si>
  <si>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</si>
  <si>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</si>
  <si>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</si>
  <si>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</si>
  <si>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</si>
  <si>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</si>
  <si>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</si>
  <si>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</si>
  <si>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</si>
  <si>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</si>
  <si>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</si>
  <si>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</si>
  <si>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</si>
  <si>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</si>
  <si>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</si>
  <si>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</si>
  <si>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</si>
  <si>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</si>
  <si>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</si>
  <si>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</si>
  <si>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</si>
  <si>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</si>
  <si>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</si>
  <si>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</si>
  <si>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</si>
  <si>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</si>
  <si>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</si>
  <si>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</si>
  <si>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</si>
  <si>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</si>
  <si>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</si>
  <si>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</si>
  <si>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</si>
  <si>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</si>
  <si>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</si>
  <si>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</si>
  <si>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</si>
  <si>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</si>
  <si>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</si>
  <si>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</si>
  <si>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</si>
  <si>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</si>
  <si>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</si>
  <si>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</si>
  <si>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</si>
  <si>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</si>
  <si>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</si>
  <si>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</si>
  <si>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</si>
  <si>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</si>
  <si>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</si>
  <si>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</si>
  <si>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</si>
  <si>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</si>
  <si>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</si>
  <si>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</si>
  <si>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</si>
  <si>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</si>
  <si>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</si>
  <si>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</si>
  <si>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</si>
  <si>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</si>
  <si>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</si>
  <si>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</si>
  <si>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</si>
  <si>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</si>
  <si>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</si>
  <si>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</si>
  <si>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</si>
  <si>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</si>
  <si>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</si>
  <si>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</si>
  <si>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</si>
  <si>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</si>
  <si>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</si>
  <si>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</si>
  <si>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</si>
  <si>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</si>
  <si>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</si>
  <si>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</si>
  <si>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</si>
  <si>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</si>
  <si>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</si>
  <si>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</si>
  <si>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</si>
  <si>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</si>
  <si>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</si>
  <si>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</si>
  <si>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</si>
  <si>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</si>
  <si>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</si>
  <si>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</si>
  <si>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</si>
  <si>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</si>
  <si>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</si>
  <si>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</si>
  <si>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</si>
  <si>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</si>
  <si>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</si>
  <si>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</si>
  <si>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</si>
  <si>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</si>
  <si>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</si>
  <si>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</si>
  <si>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</si>
  <si>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</si>
  <si>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</si>
  <si>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</si>
  <si>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</si>
  <si>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</si>
  <si>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</si>
  <si>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</si>
  <si>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</si>
  <si>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</si>
  <si>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</si>
  <si>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</si>
  <si>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</si>
  <si>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</si>
  <si>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</si>
  <si>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</si>
  <si>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</si>
  <si>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</si>
  <si>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</si>
  <si>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</si>
  <si>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</si>
  <si>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</si>
  <si>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</si>
  <si>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</si>
  <si>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</si>
  <si>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</si>
  <si>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</si>
  <si>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</si>
  <si>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</si>
  <si>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</si>
  <si>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</si>
  <si>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</si>
  <si>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</si>
  <si>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</si>
  <si>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</si>
  <si>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</si>
  <si>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</si>
  <si>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</si>
  <si>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</si>
  <si>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</si>
  <si>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</si>
  <si>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</si>
  <si>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</si>
  <si>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</si>
  <si>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</si>
  <si>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</si>
  <si>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</si>
  <si>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</si>
  <si>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</si>
  <si>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</si>
  <si>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</si>
  <si>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</si>
  <si>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</si>
  <si>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</si>
  <si>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</si>
  <si>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</si>
  <si>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</si>
  <si>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</si>
  <si>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</si>
  <si>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</si>
  <si>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</si>
  <si>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</si>
  <si>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</si>
  <si>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</si>
  <si>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</si>
  <si>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</si>
  <si>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</si>
  <si>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</si>
  <si>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</si>
  <si>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</si>
  <si>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</si>
  <si>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</si>
  <si>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</si>
  <si>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</si>
  <si>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</si>
  <si>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</si>
  <si>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</si>
  <si>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</si>
  <si>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</si>
  <si>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</si>
  <si>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</si>
  <si>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</si>
  <si>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</si>
  <si>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</si>
  <si>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</si>
  <si>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</si>
  <si>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</si>
  <si>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</si>
  <si>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</si>
  <si>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</si>
  <si>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</si>
  <si>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</si>
  <si>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</si>
  <si>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</si>
  <si>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</si>
  <si>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</si>
  <si>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</si>
  <si>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</si>
  <si>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</si>
  <si>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</si>
  <si>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</si>
  <si>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</si>
  <si>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</si>
  <si>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</si>
  <si>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</si>
  <si>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</si>
  <si>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</si>
  <si>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</si>
  <si>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</si>
  <si>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</si>
  <si>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</si>
  <si>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</si>
  <si>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</si>
  <si>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</si>
  <si>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</si>
  <si>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</si>
  <si>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</si>
  <si>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</si>
  <si>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</si>
  <si>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</si>
  <si>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</si>
  <si>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</si>
  <si>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</si>
  <si>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</si>
  <si>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</si>
  <si>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</si>
  <si>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</si>
  <si>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</si>
  <si>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</si>
  <si>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</si>
  <si>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</si>
  <si>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</si>
  <si>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</si>
  <si>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</si>
  <si>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</si>
  <si>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</si>
  <si>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</si>
  <si>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</si>
  <si>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</si>
  <si>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</si>
  <si>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</si>
  <si>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</si>
  <si>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</si>
  <si>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</si>
  <si>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</si>
  <si>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</si>
  <si>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</si>
  <si>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</si>
  <si>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</si>
  <si>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</si>
  <si>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</si>
  <si>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</si>
  <si>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</si>
  <si>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</si>
  <si>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</si>
  <si>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</si>
  <si>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</si>
  <si>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</si>
  <si>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</si>
  <si>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</si>
  <si>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</si>
  <si>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</si>
  <si>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</si>
  <si>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</si>
  <si>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</si>
  <si>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</si>
  <si>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</si>
  <si>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</si>
  <si>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</si>
  <si>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</si>
  <si>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</si>
  <si>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</si>
  <si>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</si>
  <si>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</si>
  <si>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</si>
  <si>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</si>
  <si>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</si>
  <si>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</si>
  <si>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</si>
  <si>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</si>
  <si>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</si>
  <si>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</si>
  <si>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</si>
  <si>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</si>
  <si>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</si>
  <si>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</si>
  <si>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</si>
  <si>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</si>
  <si>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</si>
  <si>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</si>
  <si>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</si>
  <si>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</si>
  <si>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</si>
  <si>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</si>
  <si>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</si>
  <si>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</si>
  <si>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</si>
  <si>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</si>
  <si>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</si>
  <si>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</si>
  <si>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</si>
  <si>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</si>
  <si>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</si>
  <si>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</si>
  <si>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</si>
  <si>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</si>
  <si>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</si>
  <si>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</si>
  <si>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</si>
  <si>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</si>
  <si>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</si>
  <si>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</si>
  <si>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</si>
  <si>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</si>
  <si>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</si>
  <si>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</si>
  <si>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</si>
  <si>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</si>
  <si>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</si>
  <si>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</si>
  <si>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</si>
  <si>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</si>
  <si>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</si>
  <si>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</si>
  <si>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</si>
  <si>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</si>
  <si>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</si>
  <si>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</si>
  <si>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</si>
  <si>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</si>
  <si>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</si>
  <si>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</si>
  <si>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</si>
  <si>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</si>
  <si>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</si>
  <si>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</si>
  <si>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</si>
  <si>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</si>
  <si>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</si>
  <si>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</si>
  <si>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</si>
  <si>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</si>
  <si>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</si>
  <si>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</si>
  <si>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</si>
  <si>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</si>
  <si>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</si>
  <si>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</si>
  <si>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</si>
  <si>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</si>
  <si>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</si>
  <si>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</si>
  <si>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</si>
  <si>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</si>
  <si>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</si>
  <si>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</si>
  <si>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</si>
  <si>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</si>
  <si>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</si>
  <si>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</si>
  <si>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</si>
  <si>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</si>
  <si>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</si>
  <si>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</si>
  <si>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</si>
  <si>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</si>
  <si>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</si>
  <si>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</si>
  <si>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</si>
  <si>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</si>
  <si>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</si>
  <si>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</si>
  <si>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</si>
  <si>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</si>
  <si>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</si>
  <si>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</si>
  <si>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</si>
  <si>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</si>
  <si>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</si>
  <si>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</si>
  <si>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</si>
  <si>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</si>
  <si>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</si>
  <si>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</si>
  <si>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</si>
  <si>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</si>
  <si>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</si>
  <si>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</si>
  <si>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</si>
  <si>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</si>
  <si>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</si>
  <si>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</si>
  <si>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</si>
  <si>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</si>
  <si>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</si>
  <si>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</si>
  <si>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</si>
  <si>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</si>
  <si>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</si>
  <si>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</si>
  <si>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</si>
  <si>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</si>
  <si>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</si>
  <si>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</si>
  <si>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</si>
  <si>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</si>
  <si>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</si>
  <si>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</si>
  <si>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</si>
  <si>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</si>
  <si>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</si>
  <si>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</si>
  <si>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</si>
  <si>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</si>
  <si>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</si>
  <si>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</si>
  <si>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</si>
  <si>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</si>
  <si>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</si>
  <si>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</si>
  <si>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</si>
  <si>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</si>
  <si>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</si>
  <si>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</si>
  <si>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</si>
  <si>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</si>
  <si>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</si>
  <si>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</si>
  <si>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</si>
  <si>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</si>
  <si>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</si>
  <si>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</si>
  <si>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</si>
  <si>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</si>
  <si>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</si>
  <si>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</si>
  <si>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</si>
  <si>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</si>
  <si>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</si>
  <si>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</si>
  <si>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</si>
  <si>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</si>
  <si>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</si>
  <si>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</si>
  <si>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</si>
  <si>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</si>
  <si>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</si>
  <si>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</si>
  <si>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</si>
  <si>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</si>
  <si>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</si>
  <si>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</si>
  <si>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</si>
  <si>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</si>
  <si>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</si>
  <si>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</si>
  <si>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</si>
  <si>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</si>
  <si>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</si>
  <si>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</si>
  <si>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</si>
  <si>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</si>
  <si>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</si>
  <si>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</si>
  <si>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</si>
  <si>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</si>
  <si>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</si>
  <si>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</si>
  <si>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</si>
  <si>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</si>
  <si>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</si>
  <si>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</si>
  <si>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</si>
  <si>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</si>
  <si>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</si>
  <si>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</si>
  <si>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</si>
  <si>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</si>
  <si>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</si>
  <si>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</si>
  <si>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</si>
  <si>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</si>
  <si>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</si>
  <si>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</si>
  <si>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</si>
  <si>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</si>
  <si>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</si>
  <si>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</si>
  <si>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</si>
  <si>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</si>
  <si>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</si>
  <si>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</si>
  <si>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</si>
  <si>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</si>
  <si>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</si>
  <si>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</si>
  <si>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</si>
  <si>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</si>
  <si>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</si>
  <si>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</si>
  <si>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</si>
  <si>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</si>
  <si>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</si>
  <si>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</si>
  <si>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</si>
  <si>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</si>
  <si>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</si>
  <si>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</si>
  <si>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</si>
  <si>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</si>
  <si>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</si>
  <si>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</si>
  <si>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</si>
  <si>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</si>
  <si>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</si>
  <si>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</si>
  <si>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</si>
  <si>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</si>
  <si>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</si>
  <si>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</si>
  <si>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</si>
  <si>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</si>
  <si>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</si>
  <si>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</si>
  <si>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</si>
  <si>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</si>
  <si>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</si>
  <si>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</si>
  <si>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</si>
  <si>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</si>
  <si>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</si>
  <si>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</si>
  <si>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</si>
  <si>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</si>
  <si>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</si>
  <si>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</si>
  <si>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</si>
  <si>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</si>
  <si>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</si>
  <si>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</si>
  <si>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</si>
  <si>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</si>
  <si>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</si>
  <si>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</si>
  <si>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</si>
  <si>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</si>
  <si>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</si>
  <si>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</si>
  <si>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</si>
  <si>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</si>
  <si>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</si>
  <si>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</si>
  <si>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</si>
  <si>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</si>
  <si>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</si>
  <si>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</si>
  <si>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</si>
  <si>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</si>
  <si>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</si>
  <si>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</si>
  <si>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</si>
  <si>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</si>
  <si>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</si>
  <si>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</si>
  <si>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</si>
  <si>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</si>
  <si>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</si>
  <si>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</si>
  <si>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</si>
  <si>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</si>
  <si>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</si>
  <si>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</si>
  <si>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</si>
  <si>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</si>
  <si>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</si>
  <si>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</si>
  <si>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</si>
  <si>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</si>
  <si>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</si>
  <si>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</si>
  <si>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</si>
  <si>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</si>
  <si>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</si>
  <si>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</si>
  <si>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</si>
  <si>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</si>
  <si>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</si>
  <si>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</si>
  <si>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</si>
  <si>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</si>
  <si>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</si>
  <si>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</si>
  <si>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</si>
  <si>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</si>
  <si>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</si>
  <si>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</si>
  <si>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</si>
  <si>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</si>
  <si>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</si>
  <si>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</si>
  <si>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</si>
  <si>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</si>
  <si>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</si>
  <si>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</si>
  <si>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</si>
  <si>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</si>
  <si>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</si>
  <si>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</si>
  <si>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</si>
  <si>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</si>
  <si>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</si>
  <si>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</si>
  <si>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</si>
  <si>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</si>
  <si>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</si>
  <si>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</si>
  <si>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</si>
  <si>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</si>
  <si>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</si>
  <si>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</si>
  <si>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</si>
  <si>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</si>
  <si>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</si>
  <si>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</si>
  <si>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</si>
  <si>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</si>
  <si>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</si>
  <si>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</si>
  <si>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</si>
  <si>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</si>
  <si>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</si>
  <si>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</si>
  <si>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</si>
  <si>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</si>
  <si>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</si>
  <si>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</si>
  <si>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</si>
  <si>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</si>
  <si>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</si>
  <si>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</si>
  <si>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</si>
  <si>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</si>
  <si>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</si>
  <si>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</si>
  <si>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</si>
  <si>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</si>
  <si>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</si>
  <si>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</si>
  <si>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</si>
  <si>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</si>
  <si>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</si>
  <si>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</si>
  <si>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</si>
  <si>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</si>
  <si>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</si>
  <si>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</si>
  <si>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</si>
  <si>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</si>
  <si>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</si>
  <si>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</si>
  <si>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</si>
  <si>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</si>
  <si>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</si>
  <si>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</si>
  <si>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</si>
  <si>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</si>
  <si>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</si>
  <si>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</si>
  <si>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</si>
  <si>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</si>
  <si>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</si>
  <si>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</si>
  <si>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</si>
  <si>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</si>
  <si>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</si>
  <si>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</si>
  <si>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</si>
  <si>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</si>
  <si>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</si>
  <si>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</si>
  <si>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</si>
  <si>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</si>
  <si>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</si>
  <si>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</si>
  <si>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</si>
  <si>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</si>
  <si>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</si>
  <si>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</si>
  <si>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</si>
  <si>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</si>
  <si>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</si>
  <si>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</si>
  <si>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</si>
  <si>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</si>
  <si>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</si>
  <si>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</si>
  <si>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</si>
  <si>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</si>
  <si>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</si>
  <si>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</si>
  <si>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</si>
  <si>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</si>
  <si>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</si>
  <si>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</si>
  <si>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</si>
  <si>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</si>
  <si>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</si>
  <si>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</si>
  <si>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</si>
  <si>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</si>
  <si>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</si>
  <si>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</si>
  <si>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</si>
  <si>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</si>
  <si>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</si>
  <si>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</si>
  <si>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</si>
  <si>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</si>
  <si>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</si>
  <si>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</si>
  <si>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</si>
  <si>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</si>
  <si>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</si>
  <si>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</si>
  <si>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</si>
  <si>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</si>
  <si>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</si>
  <si>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</si>
  <si>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</si>
  <si>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</si>
  <si>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</si>
  <si>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</si>
  <si>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</si>
  <si>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</si>
  <si>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</si>
  <si>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</si>
  <si>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</si>
  <si>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</si>
  <si>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</si>
  <si>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</si>
  <si>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</si>
  <si>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</si>
  <si>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</si>
  <si>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</si>
  <si>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</si>
  <si>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</si>
  <si>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</si>
  <si>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</si>
  <si>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</si>
  <si>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</si>
  <si>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</si>
  <si>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</si>
  <si>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</si>
  <si>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</si>
  <si>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</si>
  <si>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</si>
  <si>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</si>
  <si>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</si>
  <si>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</si>
  <si>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</si>
  <si>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</si>
  <si>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</si>
  <si>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</si>
  <si>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</si>
  <si>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</si>
  <si>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</si>
  <si>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</si>
  <si>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</si>
  <si>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</si>
  <si>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</si>
  <si>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</si>
  <si>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</si>
  <si>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</si>
  <si>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</si>
  <si>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</si>
  <si>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</si>
  <si>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</si>
  <si>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</si>
  <si>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</si>
  <si>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</si>
  <si>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</si>
  <si>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</si>
  <si>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</si>
  <si>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</si>
  <si>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</si>
  <si>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</si>
  <si>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</si>
  <si>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</si>
  <si>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</si>
  <si>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</si>
  <si>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</si>
  <si>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</si>
  <si>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</si>
  <si>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</si>
  <si>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</si>
  <si>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</si>
  <si>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</si>
  <si>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</si>
  <si>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</si>
  <si>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</si>
  <si>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</si>
  <si>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</si>
  <si>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</si>
  <si>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</si>
  <si>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</si>
  <si>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</si>
  <si>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</si>
  <si>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</si>
  <si>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</si>
  <si>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</si>
  <si>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</si>
  <si>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</si>
  <si>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</si>
  <si>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</si>
  <si>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</si>
  <si>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</si>
  <si>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</si>
  <si>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</si>
  <si>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</si>
  <si>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</si>
  <si>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</si>
  <si>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</si>
  <si>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</si>
  <si>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</si>
  <si>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</si>
  <si>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</si>
  <si>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</si>
  <si>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</si>
  <si>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</si>
  <si>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</si>
  <si>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</si>
  <si>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</si>
  <si>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</si>
  <si>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</si>
  <si>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</si>
  <si>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</si>
  <si>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</si>
  <si>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</si>
  <si>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</si>
  <si>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</si>
  <si>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</si>
  <si>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</si>
  <si>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</si>
  <si>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</si>
  <si>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</si>
  <si>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</si>
  <si>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</si>
  <si>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</si>
  <si>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</si>
  <si>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</si>
  <si>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</si>
  <si>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</si>
  <si>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</si>
  <si>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</si>
  <si>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</si>
  <si>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</si>
  <si>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</si>
  <si>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</si>
  <si>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</si>
  <si>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</si>
  <si>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</si>
  <si>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</si>
  <si>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</si>
  <si>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</si>
  <si>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</si>
  <si>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</si>
  <si>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</si>
  <si>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</si>
  <si>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</si>
  <si>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</si>
  <si>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</si>
  <si>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</si>
  <si>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</si>
  <si>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</si>
  <si>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</si>
  <si>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</si>
  <si>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</si>
  <si>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</si>
  <si>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</si>
  <si>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</si>
  <si>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</si>
  <si>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</si>
  <si>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</si>
  <si>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</si>
  <si>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</si>
  <si>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</si>
  <si>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</si>
  <si>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</si>
  <si>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</si>
  <si>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</si>
  <si>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</si>
  <si>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</si>
  <si>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</si>
  <si>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</si>
  <si>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</si>
  <si>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</si>
  <si>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</si>
  <si>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</si>
  <si>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</si>
  <si>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</si>
  <si>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</si>
  <si>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</si>
  <si>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</si>
  <si>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</si>
  <si>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</si>
  <si>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</si>
  <si>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</si>
  <si>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</si>
  <si>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</si>
  <si>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</si>
  <si>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</si>
  <si>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</si>
  <si>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</si>
  <si>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</si>
  <si>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</si>
  <si>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</si>
  <si>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</si>
  <si>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</si>
  <si>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</si>
  <si>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</si>
  <si>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</si>
  <si>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</si>
  <si>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</si>
  <si>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</si>
  <si>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</si>
  <si>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</si>
  <si>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</si>
  <si>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</si>
  <si>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</si>
  <si>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</si>
  <si>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</si>
  <si>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</si>
  <si>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</si>
  <si>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</si>
  <si>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</si>
  <si>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</si>
  <si>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</si>
  <si>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</si>
  <si>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</si>
  <si>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</si>
  <si>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</si>
  <si>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</si>
  <si>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</si>
  <si>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</si>
  <si>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</si>
  <si>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</si>
  <si>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</si>
  <si>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</si>
  <si>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</si>
  <si>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</si>
  <si>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</si>
  <si>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</si>
  <si>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</si>
  <si>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</si>
  <si>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</si>
  <si>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</si>
  <si>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</si>
  <si>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</si>
  <si>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</si>
  <si>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</si>
  <si>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</si>
  <si>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</si>
  <si>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</si>
  <si>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</si>
  <si>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</si>
  <si>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</si>
  <si>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</si>
  <si>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</si>
  <si>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</si>
  <si>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</si>
  <si>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</si>
  <si>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</si>
  <si>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</si>
  <si>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</si>
  <si>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</si>
  <si>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</si>
  <si>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</si>
  <si>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</si>
  <si>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</si>
  <si>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</si>
  <si>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</si>
  <si>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</si>
  <si>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</si>
  <si>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</si>
  <si>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</si>
  <si>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</si>
  <si>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</si>
  <si>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</si>
  <si>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</si>
  <si>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</si>
  <si>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</si>
  <si>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</si>
  <si>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</si>
  <si>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</si>
  <si>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</si>
  <si>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</si>
  <si>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</si>
  <si>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</si>
  <si>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</si>
  <si>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</si>
  <si>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</si>
  <si>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</si>
  <si>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</si>
  <si>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</si>
  <si>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</si>
  <si>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</si>
  <si>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</si>
  <si>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</si>
  <si>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</si>
  <si>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</si>
  <si>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</si>
  <si>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</si>
  <si>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</si>
  <si>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</si>
  <si>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</si>
  <si>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</si>
  <si>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</si>
  <si>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</si>
  <si>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</si>
  <si>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</si>
  <si>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</si>
  <si>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</si>
  <si>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</si>
  <si>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</si>
  <si>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</si>
  <si>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</si>
  <si>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</si>
  <si>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</si>
  <si>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</si>
  <si>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</si>
  <si>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</si>
  <si>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</si>
  <si>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</si>
  <si>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</si>
  <si>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</si>
  <si>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</si>
  <si>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</si>
  <si>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</si>
  <si>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</si>
  <si>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</si>
  <si>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</si>
  <si>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</si>
  <si>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</si>
  <si>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</si>
  <si>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</si>
  <si>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</si>
  <si>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</si>
  <si>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</si>
  <si>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</si>
  <si>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</si>
  <si>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</si>
  <si>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</si>
  <si>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</si>
  <si>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</si>
  <si>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</si>
  <si>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</si>
  <si>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</si>
  <si>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</si>
  <si>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</si>
  <si>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</si>
  <si>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</si>
  <si>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</si>
  <si>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</si>
  <si>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</si>
  <si>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</si>
  <si>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</si>
  <si>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</si>
  <si>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</si>
  <si>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</si>
  <si>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</si>
  <si>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</si>
  <si>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</si>
  <si>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</si>
  <si>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</si>
  <si>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</si>
  <si>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</si>
  <si>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</si>
  <si>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</si>
  <si>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</si>
  <si>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</si>
  <si>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</si>
  <si>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</si>
  <si>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</si>
  <si>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</si>
  <si>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</si>
  <si>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</si>
  <si>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</si>
  <si>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</si>
  <si>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</si>
  <si>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</si>
  <si>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</si>
  <si>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</si>
  <si>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</si>
  <si>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</si>
  <si>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</si>
  <si>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</si>
  <si>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</si>
  <si>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</si>
  <si>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</si>
  <si>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</si>
  <si>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</si>
  <si>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</si>
  <si>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</si>
  <si>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</si>
  <si>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</si>
  <si>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</si>
  <si>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</si>
  <si>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</si>
  <si>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</si>
  <si>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</si>
  <si>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</si>
  <si>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</si>
  <si>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</si>
  <si>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</si>
  <si>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</si>
  <si>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</si>
  <si>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</si>
  <si>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</si>
  <si>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</si>
  <si>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</si>
  <si>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</si>
  <si>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</si>
  <si>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</si>
  <si>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</si>
  <si>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</si>
  <si>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</si>
  <si>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</si>
  <si>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</si>
  <si>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</si>
  <si>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</si>
  <si>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</si>
  <si>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</si>
  <si>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</si>
  <si>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</si>
  <si>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</si>
  <si>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</si>
  <si>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</si>
  <si>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</si>
  <si>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</si>
  <si>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</si>
  <si>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</si>
  <si>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</si>
  <si>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</si>
  <si>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</si>
  <si>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</si>
  <si>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</si>
  <si>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</si>
  <si>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</si>
  <si>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</si>
  <si>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</si>
  <si>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</si>
  <si>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</si>
  <si>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</si>
  <si>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</si>
  <si>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</si>
  <si>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</si>
  <si>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</si>
  <si>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</si>
  <si>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</si>
  <si>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</si>
  <si>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</si>
  <si>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</si>
  <si>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</si>
  <si>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</si>
  <si>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</si>
  <si>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</si>
  <si>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</si>
  <si>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</si>
  <si>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</si>
  <si>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</si>
  <si>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</si>
  <si>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</si>
  <si>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</si>
  <si>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</si>
  <si>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</si>
  <si>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</si>
  <si>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</si>
  <si>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</si>
  <si>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</si>
  <si>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</si>
  <si>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</si>
  <si>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</si>
  <si>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</si>
  <si>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</si>
  <si>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</si>
  <si>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</si>
  <si>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</si>
  <si>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</si>
  <si>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</si>
  <si>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</si>
  <si>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</si>
  <si>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</si>
  <si>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</si>
  <si>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</si>
  <si>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</si>
  <si>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</si>
  <si>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</si>
  <si>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</si>
  <si>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</si>
  <si>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</si>
  <si>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</si>
  <si>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</si>
  <si>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</si>
  <si>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</si>
  <si>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</si>
  <si>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</si>
  <si>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</si>
  <si>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</si>
  <si>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</si>
  <si>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</si>
  <si>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</si>
  <si>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</si>
  <si>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</si>
  <si>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</si>
  <si>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</si>
  <si>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</si>
  <si>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</si>
  <si>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</si>
  <si>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</si>
  <si>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</si>
  <si>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</si>
  <si>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</si>
  <si>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</si>
  <si>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</si>
  <si>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</si>
  <si>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</si>
  <si>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</si>
  <si>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</si>
  <si>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</si>
  <si>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</si>
  <si>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</si>
  <si>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</si>
  <si>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</si>
  <si>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</si>
  <si>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</si>
  <si>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</si>
  <si>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</si>
  <si>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</si>
  <si>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</si>
  <si>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</si>
  <si>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</si>
  <si>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</si>
  <si>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</si>
  <si>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</si>
  <si>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</si>
  <si>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</si>
  <si>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</si>
  <si>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</si>
  <si>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</si>
  <si>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</si>
  <si>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</si>
  <si>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</si>
  <si>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</si>
  <si>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</si>
  <si>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</si>
  <si>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</si>
  <si>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</si>
  <si>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</si>
  <si>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</si>
  <si>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</si>
  <si>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</si>
  <si>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</si>
  <si>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</si>
  <si>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</si>
  <si>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</si>
  <si>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</si>
  <si>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</si>
  <si>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</si>
  <si>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</si>
  <si>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</si>
  <si>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</si>
  <si>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</si>
  <si>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</si>
  <si>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</si>
  <si>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</si>
  <si>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</si>
  <si>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</si>
  <si>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</si>
  <si>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</si>
  <si>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</si>
  <si>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</si>
  <si>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</si>
  <si>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</si>
  <si>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</si>
  <si>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</si>
  <si>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</si>
  <si>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</si>
  <si>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</si>
  <si>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</si>
  <si>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</si>
  <si>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</si>
  <si>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</si>
  <si>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</si>
  <si>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</si>
  <si>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</si>
  <si>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</si>
  <si>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</si>
  <si>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</si>
  <si>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</si>
  <si>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</si>
  <si>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</si>
  <si>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</si>
  <si>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</si>
  <si>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</si>
  <si>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</si>
  <si>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</si>
  <si>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</si>
  <si>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</si>
  <si>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</si>
  <si>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</si>
  <si>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</si>
  <si>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</si>
  <si>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</si>
  <si>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</si>
  <si>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</si>
  <si>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</si>
  <si>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</si>
  <si>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</si>
  <si>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</si>
  <si>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</si>
  <si>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</si>
  <si>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</si>
  <si>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</si>
  <si>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</si>
  <si>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</si>
  <si>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</si>
  <si>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</si>
  <si>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</si>
  <si>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</si>
  <si>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</si>
  <si>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</si>
  <si>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</si>
  <si>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</si>
  <si>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</si>
  <si>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</si>
  <si>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</si>
  <si>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</si>
  <si>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</si>
  <si>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</si>
  <si>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</si>
  <si>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</si>
  <si>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</si>
  <si>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</si>
  <si>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</si>
  <si>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</si>
  <si>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</si>
  <si>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</si>
  <si>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</si>
  <si>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</si>
  <si>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</si>
  <si>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</si>
  <si>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</si>
  <si>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</si>
  <si>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</si>
  <si>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</si>
  <si>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</si>
  <si>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</si>
  <si>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</si>
  <si>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</si>
  <si>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</si>
  <si>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</si>
  <si>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</si>
  <si>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</si>
  <si>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</si>
  <si>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</si>
  <si>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</si>
  <si>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</si>
  <si>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</si>
  <si>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</si>
  <si>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</si>
  <si>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</si>
  <si>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</si>
  <si>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</si>
  <si>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</si>
  <si>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</si>
  <si>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</si>
  <si>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</si>
  <si>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</si>
  <si>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</si>
  <si>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</si>
  <si>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</si>
  <si>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</si>
  <si>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</si>
  <si>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</si>
  <si>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</si>
  <si>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</si>
  <si>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</si>
  <si>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</si>
  <si>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</si>
  <si>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</si>
  <si>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</si>
  <si>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</si>
  <si>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</si>
  <si>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</si>
  <si>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</si>
  <si>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</si>
  <si>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</si>
  <si>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</si>
  <si>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</si>
  <si>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</si>
  <si>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</si>
  <si>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</si>
  <si>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</si>
  <si>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</si>
  <si>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</si>
  <si>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</si>
  <si>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</si>
  <si>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</si>
  <si>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</si>
  <si>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</si>
  <si>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</si>
  <si>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</si>
  <si>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</si>
  <si>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</si>
  <si>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</si>
  <si>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</si>
  <si>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</si>
  <si>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</si>
  <si>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</si>
  <si>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</si>
  <si>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</si>
  <si>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</si>
  <si>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</si>
  <si>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</si>
  <si>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</si>
  <si>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</si>
  <si>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</si>
  <si>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</si>
  <si>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</si>
  <si>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</si>
  <si>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</si>
  <si>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</si>
  <si>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</si>
  <si>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</si>
  <si>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</si>
  <si>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</si>
  <si>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</si>
  <si>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</si>
  <si>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</si>
  <si>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</si>
  <si>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</si>
  <si>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</si>
  <si>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</si>
  <si>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</si>
  <si>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</si>
  <si>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</si>
  <si>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</si>
  <si>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</si>
  <si>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</si>
  <si>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</si>
  <si>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</si>
  <si>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</si>
  <si>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</si>
  <si>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</si>
  <si>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</si>
  <si>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</si>
  <si>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</si>
  <si>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</si>
  <si>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</si>
  <si>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</si>
  <si>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</si>
  <si>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</si>
  <si>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</si>
  <si>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</si>
  <si>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</si>
  <si>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</si>
  <si>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</si>
  <si>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</si>
  <si>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</si>
  <si>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</si>
  <si>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</si>
  <si>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</si>
  <si>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</si>
  <si>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</si>
  <si>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</si>
  <si>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</si>
  <si>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</si>
  <si>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</si>
  <si>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</si>
  <si>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</si>
  <si>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</si>
  <si>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</si>
  <si>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</si>
  <si>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</si>
  <si>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</si>
  <si>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</si>
  <si>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</si>
  <si>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</si>
  <si>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</si>
  <si>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</si>
  <si>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</si>
  <si>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</si>
  <si>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</si>
  <si>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</si>
  <si>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</si>
  <si>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</si>
  <si>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</si>
  <si>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</si>
  <si>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</si>
  <si>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</si>
  <si>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</si>
  <si>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</si>
  <si>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</si>
  <si>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</si>
  <si>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</si>
  <si>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</si>
  <si>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</si>
  <si>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</si>
  <si>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</si>
  <si>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</si>
  <si>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</si>
  <si>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</si>
  <si>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</si>
  <si>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</si>
  <si>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</si>
  <si>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</si>
  <si>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</si>
  <si>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</si>
  <si>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</si>
  <si>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</si>
  <si>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</si>
  <si>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</si>
  <si>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</si>
  <si>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</si>
  <si>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</si>
  <si>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</si>
  <si>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</si>
  <si>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</si>
  <si>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</si>
  <si>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</si>
  <si>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</si>
  <si>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</si>
  <si>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</si>
  <si>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</si>
  <si>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</si>
  <si>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</si>
  <si>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</si>
  <si>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</si>
  <si>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</si>
  <si>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</si>
  <si>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</si>
  <si>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</si>
  <si>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</si>
  <si>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</si>
  <si>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</si>
  <si>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</si>
  <si>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</si>
  <si>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</si>
  <si>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</si>
  <si>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</si>
  <si>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</si>
  <si>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</si>
  <si>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</si>
  <si>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</si>
  <si>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</si>
  <si>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</si>
  <si>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</si>
  <si>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</si>
  <si>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</si>
  <si>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</si>
  <si>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</si>
  <si>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</si>
  <si>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</si>
  <si>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</si>
  <si>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</si>
  <si>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</si>
  <si>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</si>
  <si>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</si>
  <si>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</si>
  <si>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</si>
  <si>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</si>
  <si>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</si>
  <si>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</si>
  <si>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</si>
  <si>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</si>
  <si>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</si>
  <si>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</si>
  <si>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</si>
  <si>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</si>
  <si>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</si>
  <si>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</si>
  <si>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</si>
  <si>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</si>
  <si>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</si>
  <si>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</si>
  <si>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</si>
  <si>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</si>
  <si>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</si>
  <si>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</si>
  <si>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</si>
  <si>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</si>
  <si>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</si>
  <si>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</si>
  <si>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</si>
  <si>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</si>
  <si>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</si>
  <si>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</si>
  <si>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</si>
  <si>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</si>
  <si>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</si>
  <si>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</si>
  <si>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</si>
  <si>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</si>
  <si>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</si>
  <si>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</si>
  <si>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</si>
  <si>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</si>
  <si>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</si>
  <si>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</si>
  <si>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</si>
  <si>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</si>
  <si>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</si>
  <si>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</si>
  <si>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</si>
  <si>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</si>
  <si>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</si>
  <si>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</si>
  <si>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</si>
  <si>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</si>
  <si>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</si>
  <si>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</si>
  <si>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</si>
  <si>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</si>
  <si>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</si>
  <si>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</si>
  <si>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</si>
  <si>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</si>
  <si>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</si>
  <si>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</si>
  <si>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</si>
  <si>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</si>
  <si>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</si>
  <si>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</si>
  <si>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</si>
  <si>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</si>
  <si>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</si>
  <si>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</si>
  <si>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</si>
  <si>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</si>
  <si>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</si>
  <si>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</si>
  <si>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</si>
  <si>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</si>
  <si>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</si>
  <si>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</si>
  <si>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</si>
  <si>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</si>
  <si>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</si>
  <si>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</si>
  <si>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</si>
  <si>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</si>
  <si>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</si>
  <si>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</si>
  <si>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</si>
  <si>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</si>
  <si>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</si>
  <si>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</si>
  <si>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</si>
  <si>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</si>
  <si>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</si>
  <si>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</si>
  <si>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</si>
  <si>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</si>
  <si>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</si>
  <si>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</si>
  <si>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</si>
  <si>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</si>
  <si>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</si>
  <si>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</si>
  <si>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</si>
  <si>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</si>
  <si>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</si>
  <si>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</si>
  <si>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</si>
  <si>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</si>
  <si>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</si>
  <si>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</si>
  <si>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</si>
  <si>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</si>
  <si>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</si>
  <si>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</si>
  <si>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</si>
  <si>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</si>
  <si>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</si>
  <si>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</si>
  <si>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</si>
  <si>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</si>
  <si>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</si>
  <si>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</si>
  <si>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</si>
  <si>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</si>
  <si>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</si>
  <si>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</si>
  <si>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</si>
  <si>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</si>
  <si>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</si>
  <si>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</si>
  <si>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</si>
  <si>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</si>
  <si>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</si>
  <si>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</si>
  <si>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</si>
  <si>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</si>
  <si>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</si>
  <si>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</si>
  <si>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</si>
  <si>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</si>
  <si>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</si>
  <si>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</si>
  <si>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</si>
  <si>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</si>
  <si>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</si>
  <si>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</si>
  <si>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</si>
  <si>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</si>
  <si>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</si>
  <si>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</si>
  <si>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</si>
  <si>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</si>
  <si>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</si>
  <si>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</si>
  <si>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</si>
  <si>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</si>
  <si>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</si>
  <si>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</si>
  <si>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</si>
  <si>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</si>
  <si>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</si>
  <si>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</si>
  <si>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</si>
  <si>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</si>
  <si>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</si>
  <si>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</si>
  <si>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</si>
  <si>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</si>
  <si>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</si>
  <si>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</si>
  <si>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</si>
  <si>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</si>
  <si>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</si>
  <si>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</si>
  <si>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</si>
  <si>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</si>
  <si>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</si>
  <si>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</si>
  <si>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</si>
  <si>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</si>
  <si>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</si>
  <si>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</si>
  <si>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</si>
  <si>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</si>
  <si>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</si>
  <si>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</si>
  <si>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</si>
  <si>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</si>
  <si>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</si>
  <si>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</si>
  <si>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</si>
  <si>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</si>
  <si>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</si>
  <si>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</si>
  <si>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</si>
  <si>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</si>
  <si>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</si>
  <si>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</si>
  <si>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</si>
  <si>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</si>
  <si>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</si>
  <si>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</si>
  <si>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</si>
  <si>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</si>
  <si>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</si>
  <si>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</si>
  <si>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</si>
  <si>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</si>
  <si>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</si>
  <si>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</si>
  <si>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</si>
  <si>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</si>
  <si>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</si>
  <si>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</si>
  <si>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</si>
  <si>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</si>
  <si>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</si>
  <si>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</si>
  <si>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</si>
  <si>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</si>
  <si>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</si>
  <si>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</si>
  <si>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</si>
  <si>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</si>
  <si>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</si>
  <si>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</si>
  <si>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</si>
  <si>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</si>
  <si>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</si>
  <si>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</si>
  <si>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</si>
  <si>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</si>
  <si>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</si>
  <si>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</si>
  <si>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</si>
  <si>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</si>
  <si>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</si>
  <si>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</si>
  <si>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</si>
  <si>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</si>
  <si>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</si>
  <si>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</si>
  <si>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</si>
  <si>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</si>
  <si>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</si>
  <si>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</si>
  <si>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</si>
  <si>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</si>
  <si>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</si>
  <si>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</si>
  <si>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</si>
  <si>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</si>
  <si>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</si>
  <si>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</si>
  <si>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</si>
  <si>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</si>
  <si>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</si>
  <si>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</si>
  <si>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</si>
  <si>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</si>
  <si>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</si>
  <si>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</si>
  <si>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</si>
  <si>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</si>
  <si>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</si>
  <si>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</si>
  <si>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</si>
  <si>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</si>
  <si>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</si>
  <si>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</si>
  <si>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</si>
  <si>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</si>
  <si>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</si>
  <si>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</si>
  <si>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</si>
  <si>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</si>
  <si>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</si>
  <si>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</si>
  <si>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</si>
  <si>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</si>
  <si>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</si>
  <si>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</si>
  <si>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</si>
  <si>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</si>
  <si>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</si>
  <si>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</si>
  <si>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</si>
  <si>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</si>
  <si>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</si>
  <si>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</si>
  <si>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</si>
  <si>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</si>
  <si>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</si>
  <si>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</si>
  <si>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</si>
  <si>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</si>
  <si>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</si>
  <si>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</si>
  <si>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</si>
  <si>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</si>
  <si>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</si>
  <si>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</si>
  <si>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</si>
  <si>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</si>
  <si>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</si>
  <si>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</si>
  <si>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</si>
  <si>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</si>
  <si>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</si>
  <si>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</si>
  <si>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</si>
  <si>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</si>
  <si>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</si>
  <si>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</si>
  <si>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</si>
  <si>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</si>
  <si>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</si>
  <si>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</si>
  <si>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</si>
  <si>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</si>
  <si>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</si>
  <si>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</si>
  <si>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</si>
  <si>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</si>
  <si>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</si>
  <si>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</si>
  <si>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</si>
  <si>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</si>
  <si>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</si>
  <si>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</si>
  <si>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</si>
  <si>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</si>
  <si>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</si>
  <si>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</si>
  <si>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</si>
  <si>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</si>
  <si>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</si>
  <si>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</si>
  <si>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</si>
  <si>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</si>
  <si>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</si>
  <si>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</si>
  <si>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</si>
  <si>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</si>
  <si>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</si>
  <si>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</si>
  <si>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</si>
  <si>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</si>
  <si>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</si>
  <si>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</si>
  <si>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</si>
  <si>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</si>
  <si>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</si>
  <si>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</si>
  <si>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</si>
  <si>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</si>
  <si>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</si>
  <si>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</si>
  <si>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</si>
  <si>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</si>
  <si>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</si>
  <si>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</si>
  <si>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</si>
  <si>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</si>
  <si>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</si>
  <si>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</si>
  <si>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</si>
  <si>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</si>
  <si>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</si>
  <si>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</si>
  <si>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</si>
  <si>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</si>
  <si>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</si>
  <si>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</si>
  <si>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</si>
  <si>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</si>
  <si>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</si>
  <si>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</si>
  <si>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</si>
  <si>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</si>
  <si>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</si>
  <si>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</si>
  <si>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</si>
  <si>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</si>
  <si>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</si>
  <si>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</si>
  <si>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</si>
  <si>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</si>
  <si>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</si>
  <si>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</si>
  <si>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</si>
  <si>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</si>
  <si>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</si>
  <si>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</si>
  <si>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</si>
  <si>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</si>
  <si>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</si>
  <si>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</si>
  <si>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</si>
  <si>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</si>
  <si>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</si>
  <si>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</si>
  <si>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</si>
  <si>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</si>
  <si>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</si>
  <si>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</si>
  <si>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</si>
  <si>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</si>
  <si>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</si>
  <si>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</si>
  <si>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</si>
  <si>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</si>
  <si>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</si>
  <si>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</si>
  <si>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</si>
  <si>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</si>
  <si>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</si>
  <si>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</si>
  <si>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</si>
  <si>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</si>
  <si>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</si>
  <si>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</si>
  <si>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</si>
  <si>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</si>
  <si>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</si>
  <si>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</si>
  <si>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</si>
  <si>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</si>
  <si>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</si>
  <si>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</si>
  <si>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</si>
  <si>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</si>
  <si>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</si>
  <si>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</si>
  <si>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</si>
  <si>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</si>
  <si>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</si>
  <si>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</si>
  <si>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</si>
  <si>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</si>
  <si>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</si>
  <si>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</si>
  <si>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</si>
  <si>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</si>
  <si>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</si>
  <si>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</si>
  <si>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</si>
  <si>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</si>
  <si>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</si>
  <si>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</si>
  <si>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</si>
  <si>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</si>
  <si>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</si>
  <si>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</si>
  <si>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</si>
  <si>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</si>
  <si>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</si>
  <si>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</si>
  <si>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</si>
  <si>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</si>
  <si>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</si>
  <si>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</si>
  <si>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</si>
  <si>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</si>
  <si>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</si>
  <si>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</si>
  <si>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</si>
  <si>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</si>
  <si>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</si>
  <si>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</si>
  <si>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</si>
  <si>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</si>
  <si>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</si>
  <si>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</si>
  <si>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</si>
  <si>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</si>
  <si>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</si>
  <si>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</si>
  <si>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</si>
  <si>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</si>
  <si>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</si>
  <si>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</si>
  <si>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</si>
  <si>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</si>
  <si>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</si>
  <si>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</si>
  <si>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</si>
  <si>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</si>
  <si>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</si>
  <si>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</si>
  <si>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</si>
  <si>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</si>
  <si>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</si>
  <si>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</si>
  <si>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</si>
  <si>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</si>
  <si>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</si>
  <si>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</si>
  <si>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</si>
  <si>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</si>
  <si>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</si>
  <si>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</si>
  <si>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</si>
  <si>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</si>
  <si>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</si>
  <si>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</si>
  <si>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</si>
  <si>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</si>
  <si>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</si>
  <si>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</si>
  <si>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</si>
  <si>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</si>
  <si>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</si>
  <si>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</si>
  <si>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</si>
  <si>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</si>
  <si>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</si>
  <si>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</si>
  <si>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</si>
  <si>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</si>
  <si>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</si>
  <si>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</si>
  <si>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</si>
  <si>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</si>
  <si>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</si>
  <si>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</si>
  <si>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</si>
  <si>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</si>
  <si>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</si>
  <si>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</si>
  <si>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</si>
  <si>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</si>
  <si>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</si>
  <si>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</si>
  <si>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</si>
  <si>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</si>
  <si>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</si>
  <si>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</si>
  <si>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</si>
  <si>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</si>
  <si>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</si>
  <si>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</si>
  <si>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</si>
  <si>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</si>
  <si>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</si>
  <si>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</si>
  <si>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</si>
  <si>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</si>
  <si>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</si>
  <si>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</si>
  <si>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</si>
  <si>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</si>
  <si>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</si>
  <si>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</si>
  <si>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</si>
  <si>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</si>
  <si>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</si>
  <si>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</si>
  <si>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</si>
  <si>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</si>
  <si>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</si>
  <si>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</si>
  <si>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</si>
  <si>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</si>
  <si>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</si>
  <si>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</si>
  <si>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</si>
  <si>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</si>
  <si>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</si>
  <si>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</si>
  <si>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</si>
  <si>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</si>
  <si>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</si>
  <si>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</si>
  <si>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</si>
  <si>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</si>
  <si>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</si>
  <si>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</si>
  <si>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</si>
  <si>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</si>
  <si>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</si>
  <si>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</si>
  <si>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</si>
  <si>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</si>
  <si>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</si>
  <si>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</si>
  <si>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</si>
  <si>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</si>
  <si>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</si>
  <si>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</si>
  <si>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</si>
  <si>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</si>
  <si>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</si>
  <si>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</si>
  <si>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</si>
  <si>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</si>
  <si>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</si>
  <si>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</si>
  <si>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</si>
  <si>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</si>
  <si>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</si>
  <si>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</si>
  <si>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</si>
  <si>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</si>
  <si>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</si>
  <si>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</si>
  <si>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</si>
  <si>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</si>
  <si>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</si>
  <si>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</si>
  <si>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</si>
  <si>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</si>
  <si>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</si>
  <si>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</si>
  <si>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</si>
  <si>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</si>
  <si>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</si>
  <si>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</si>
  <si>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</si>
  <si>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</si>
  <si>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</si>
  <si>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</si>
  <si>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</si>
  <si>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</si>
  <si>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</si>
  <si>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</si>
  <si>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</si>
  <si>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</si>
  <si>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</si>
  <si>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</si>
  <si>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</si>
  <si>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</si>
  <si>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</si>
  <si>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</si>
  <si>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</si>
  <si>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</si>
  <si>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</si>
  <si>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</si>
  <si>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</si>
  <si>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</si>
  <si>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</si>
  <si>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</si>
  <si>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</si>
  <si>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</si>
  <si>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</si>
  <si>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</si>
  <si>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</si>
  <si>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</si>
  <si>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</si>
  <si>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</si>
  <si>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</si>
  <si>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</si>
  <si>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</si>
  <si>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</si>
  <si>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</si>
  <si>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</si>
  <si>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</si>
  <si>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</si>
  <si>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</si>
  <si>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</si>
  <si>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</si>
  <si>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</si>
  <si>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</si>
  <si>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</si>
  <si>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</si>
  <si>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</si>
  <si>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</si>
  <si>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</si>
  <si>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</si>
  <si>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</si>
  <si>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</si>
  <si>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</si>
  <si>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</si>
  <si>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</si>
  <si>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</si>
  <si>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</si>
  <si>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</si>
  <si>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</si>
  <si>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</si>
  <si>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</si>
  <si>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</si>
  <si>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</si>
  <si>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</si>
  <si>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</si>
  <si>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</si>
  <si>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</si>
  <si>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</si>
  <si>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</si>
  <si>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</si>
  <si>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</si>
  <si>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</si>
  <si>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</si>
  <si>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</si>
  <si>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</si>
  <si>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</si>
  <si>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</si>
  <si>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</si>
  <si>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</si>
  <si>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</si>
  <si>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</si>
  <si>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</si>
  <si>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</si>
  <si>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</si>
  <si>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</si>
  <si>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</si>
  <si>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</si>
  <si>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</si>
  <si>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</si>
  <si>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</si>
  <si>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</si>
  <si>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</si>
  <si>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</si>
  <si>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</si>
  <si>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</si>
  <si>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</si>
  <si>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</si>
  <si>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</si>
  <si>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</si>
  <si>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</si>
  <si>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</si>
  <si>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</si>
  <si>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</si>
  <si>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</si>
  <si>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</si>
  <si>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</si>
  <si>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</si>
  <si>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</si>
  <si>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</si>
  <si>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</si>
  <si>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</si>
  <si>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</si>
  <si>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</si>
  <si>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</si>
  <si>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</si>
  <si>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</si>
  <si>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</si>
  <si>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</si>
  <si>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</si>
  <si>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</si>
  <si>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</si>
  <si>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</si>
  <si>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</si>
  <si>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</si>
  <si>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</si>
  <si>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</si>
  <si>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</si>
  <si>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</si>
  <si>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</si>
  <si>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</si>
  <si>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</si>
  <si>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</si>
  <si>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</si>
  <si>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</si>
  <si>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</si>
  <si>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</si>
  <si>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</si>
  <si>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</si>
  <si>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</si>
  <si>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</si>
  <si>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</si>
  <si>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</si>
  <si>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</si>
  <si>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</si>
  <si>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</si>
  <si>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</si>
  <si>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</si>
  <si>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</si>
  <si>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</si>
  <si>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</si>
  <si>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</si>
  <si>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</si>
  <si>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</si>
  <si>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</si>
  <si>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</si>
  <si>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</si>
  <si>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</si>
  <si>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</si>
  <si>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</si>
  <si>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</si>
  <si>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</si>
  <si>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</si>
  <si>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</si>
  <si>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</si>
  <si>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</si>
  <si>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</si>
  <si>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</si>
  <si>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</si>
  <si>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</si>
  <si>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</si>
  <si>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</si>
  <si>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</si>
  <si>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</si>
  <si>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</si>
  <si>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</si>
  <si>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</si>
  <si>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</si>
  <si>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</si>
  <si>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</si>
  <si>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</si>
  <si>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</si>
  <si>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</si>
  <si>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</si>
  <si>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</si>
  <si>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</si>
  <si>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</si>
  <si>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</si>
  <si>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</si>
  <si>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</si>
  <si>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</si>
  <si>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</si>
  <si>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</si>
  <si>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</si>
  <si>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</si>
  <si>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</si>
  <si>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</si>
  <si>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</si>
  <si>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</si>
  <si>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</si>
  <si>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</si>
  <si>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</si>
  <si>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</si>
  <si>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</si>
  <si>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</si>
  <si>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</si>
  <si>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</si>
  <si>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</si>
  <si>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</si>
  <si>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</si>
  <si>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</si>
  <si>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</si>
  <si>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</si>
  <si>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</si>
  <si>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</si>
  <si>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</si>
  <si>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</si>
  <si>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</si>
  <si>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</si>
  <si>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</si>
  <si>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</si>
  <si>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</si>
  <si>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</si>
  <si>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</si>
  <si>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</si>
  <si>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</si>
  <si>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</si>
  <si>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</si>
  <si>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</si>
  <si>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</si>
  <si>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</si>
  <si>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</si>
  <si>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</si>
  <si>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</si>
  <si>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</si>
  <si>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</si>
  <si>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</si>
  <si>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</si>
  <si>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</si>
  <si>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</si>
  <si>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</si>
  <si>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</si>
  <si>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</si>
  <si>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</si>
  <si>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</si>
  <si>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</si>
  <si>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</si>
  <si>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</si>
  <si>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</si>
  <si>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</si>
  <si>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</si>
  <si>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</si>
  <si>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</si>
  <si>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</si>
  <si>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</si>
  <si>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</si>
  <si>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</si>
  <si>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</si>
  <si>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</si>
  <si>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</si>
  <si>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</si>
  <si>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</si>
  <si>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</si>
  <si>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</si>
  <si>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</si>
  <si>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</si>
  <si>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</si>
  <si>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</si>
  <si>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</si>
  <si>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</si>
  <si>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</si>
  <si>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</si>
  <si>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</si>
  <si>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</si>
  <si>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</si>
  <si>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</si>
  <si>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</si>
  <si>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</si>
  <si>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</si>
  <si>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</si>
  <si>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</si>
  <si>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</si>
  <si>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</si>
  <si>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</si>
  <si>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</si>
  <si>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</si>
  <si>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</si>
  <si>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</si>
  <si>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</si>
  <si>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</si>
  <si>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</si>
  <si>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</si>
  <si>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</si>
  <si>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</si>
  <si>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</si>
  <si>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</si>
  <si>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</si>
  <si>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</si>
  <si>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</si>
  <si>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</si>
  <si>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</si>
  <si>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</si>
  <si>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</si>
  <si>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</si>
  <si>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</si>
  <si>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</si>
  <si>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</si>
  <si>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</si>
  <si>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</si>
  <si>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</si>
  <si>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</si>
  <si>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</si>
  <si>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</si>
  <si>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</si>
  <si>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</si>
  <si>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</si>
  <si>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</si>
  <si>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</si>
  <si>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</si>
  <si>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</si>
  <si>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</si>
  <si>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</si>
  <si>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</si>
  <si>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</si>
  <si>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</si>
  <si>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</si>
  <si>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</si>
  <si>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</si>
  <si>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</si>
  <si>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</si>
  <si>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</si>
  <si>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</si>
  <si>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</si>
  <si>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</si>
  <si>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</si>
  <si>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</si>
  <si>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</si>
  <si>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</si>
  <si>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</si>
  <si>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</si>
  <si>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</si>
  <si>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</si>
  <si>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</si>
  <si>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</si>
  <si>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</si>
  <si>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</si>
  <si>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</si>
  <si>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</si>
  <si>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</si>
  <si>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</si>
  <si>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</si>
  <si>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</si>
  <si>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</si>
  <si>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</si>
  <si>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</si>
  <si>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</si>
  <si>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</si>
  <si>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</si>
  <si>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</si>
  <si>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</si>
  <si>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</si>
  <si>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</si>
  <si>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</si>
  <si>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</si>
  <si>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</si>
  <si>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</si>
  <si>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</si>
  <si>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</si>
  <si>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</si>
  <si>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</si>
  <si>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</si>
  <si>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</si>
  <si>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</si>
  <si>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</si>
  <si>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</si>
  <si>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</si>
  <si>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</si>
  <si>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</si>
  <si>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</si>
  <si>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</si>
  <si>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</si>
  <si>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</si>
  <si>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</si>
  <si>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</si>
  <si>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</si>
  <si>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</si>
  <si>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</si>
  <si>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</si>
  <si>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</si>
  <si>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</si>
  <si>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</si>
  <si>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</si>
  <si>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</si>
  <si>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</si>
  <si>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</si>
  <si>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</si>
  <si>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</si>
  <si>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</si>
  <si>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</si>
  <si>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</si>
  <si>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</si>
  <si>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</si>
  <si>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</si>
  <si>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</si>
  <si>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</si>
  <si>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</si>
  <si>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</si>
  <si>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</si>
  <si>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</si>
  <si>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</si>
  <si>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</si>
  <si>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</si>
  <si>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</si>
  <si>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</si>
  <si>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</si>
  <si>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</si>
  <si>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</si>
  <si>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</si>
  <si>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</si>
  <si>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</si>
  <si>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</si>
  <si>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</si>
  <si>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</si>
  <si>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</si>
  <si>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</si>
  <si>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</si>
  <si>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</si>
  <si>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</si>
  <si>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</si>
  <si>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</si>
  <si>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</si>
  <si>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</si>
  <si>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</si>
  <si>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</si>
  <si>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</si>
  <si>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</si>
  <si>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</si>
  <si>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</si>
  <si>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</si>
  <si>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</si>
  <si>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</si>
  <si>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</si>
  <si>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</si>
  <si>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</si>
  <si>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</si>
  <si>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</si>
  <si>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</si>
  <si>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</si>
  <si>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</si>
  <si>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</si>
  <si>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</si>
  <si>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</si>
  <si>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</si>
  <si>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</si>
  <si>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</si>
  <si>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</si>
  <si>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</si>
  <si>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</si>
  <si>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</si>
  <si>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</si>
  <si>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</si>
  <si>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</si>
  <si>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</si>
  <si>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</si>
  <si>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</si>
  <si>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</si>
  <si>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</si>
  <si>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</si>
  <si>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</si>
  <si>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</si>
  <si>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</si>
  <si>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</si>
  <si>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</si>
  <si>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</si>
  <si>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</si>
  <si>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</si>
  <si>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</si>
  <si>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</si>
  <si>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</si>
  <si>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</si>
  <si>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</si>
  <si>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</si>
  <si>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</si>
  <si>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</si>
  <si>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</si>
  <si>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</si>
  <si>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</si>
  <si>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</si>
  <si>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</si>
  <si>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</si>
  <si>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</si>
  <si>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</si>
  <si>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</si>
  <si>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</si>
  <si>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</si>
  <si>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</si>
  <si>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</si>
  <si>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</si>
  <si>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</si>
  <si>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</si>
  <si>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</si>
  <si>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</si>
  <si>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</si>
  <si>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</si>
  <si>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</si>
  <si>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</si>
  <si>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</si>
  <si>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</si>
  <si>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</si>
  <si>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</si>
  <si>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</si>
  <si>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</si>
  <si>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</si>
  <si>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</si>
  <si>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</si>
  <si>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</si>
  <si>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</si>
  <si>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</si>
  <si>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</si>
  <si>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</si>
  <si>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</si>
  <si>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</si>
  <si>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</si>
  <si>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</si>
  <si>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</si>
  <si>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</si>
  <si>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</si>
  <si>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</si>
  <si>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</si>
  <si>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</si>
  <si>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</si>
  <si>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</si>
  <si>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</si>
  <si>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</si>
  <si>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</si>
  <si>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</si>
  <si>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</si>
  <si>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</si>
  <si>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</si>
  <si>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</si>
  <si>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</si>
  <si>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</si>
  <si>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</si>
  <si>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</si>
  <si>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</si>
  <si>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</si>
  <si>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</si>
  <si>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</si>
  <si>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</si>
  <si>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</si>
  <si>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</si>
  <si>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</si>
  <si>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</si>
  <si>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</si>
  <si>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</si>
  <si>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</si>
  <si>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</si>
  <si>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</si>
  <si>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</si>
  <si>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</si>
  <si>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</si>
  <si>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</si>
  <si>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</si>
  <si>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</si>
  <si>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</si>
  <si>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</si>
  <si>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</si>
  <si>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</si>
  <si>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</si>
  <si>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</si>
  <si>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</si>
  <si>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</si>
  <si>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</si>
  <si>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</si>
  <si>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</si>
  <si>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</si>
  <si>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</si>
  <si>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</si>
  <si>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</si>
  <si>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</si>
  <si>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</si>
  <si>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</si>
  <si>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</si>
  <si>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</si>
  <si>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</si>
  <si>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</si>
  <si>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</si>
  <si>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</si>
  <si>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</si>
  <si>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</si>
  <si>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</si>
  <si>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</si>
  <si>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</si>
  <si>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</si>
  <si>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</si>
  <si>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</si>
  <si>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</si>
  <si>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</si>
  <si>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</si>
  <si>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</si>
  <si>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</si>
  <si>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</si>
  <si>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</si>
  <si>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</si>
  <si>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</si>
  <si>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</si>
  <si>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</si>
  <si>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</si>
  <si>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</si>
  <si>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</si>
  <si>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</si>
  <si>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</si>
  <si>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</si>
  <si>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</si>
  <si>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</si>
  <si>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</si>
  <si>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</si>
  <si>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</si>
  <si>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</si>
  <si>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</si>
  <si>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</si>
  <si>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</si>
  <si>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</si>
  <si>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</si>
  <si>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</si>
  <si>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</si>
  <si>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</si>
  <si>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</si>
  <si>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</si>
  <si>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</si>
  <si>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</si>
  <si>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</si>
  <si>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</si>
  <si>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</si>
  <si>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</si>
  <si>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</si>
  <si>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</si>
  <si>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</si>
  <si>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</si>
  <si>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</si>
  <si>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</si>
  <si>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</si>
  <si>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</si>
  <si>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</si>
  <si>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</si>
  <si>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</si>
  <si>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</si>
  <si>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</si>
  <si>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</si>
  <si>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</si>
  <si>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</si>
  <si>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</si>
  <si>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</si>
  <si>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</si>
  <si>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</si>
  <si>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</si>
  <si>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</si>
  <si>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</si>
  <si>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</si>
  <si>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</si>
  <si>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</si>
  <si>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</si>
  <si>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</si>
  <si>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</si>
  <si>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</si>
  <si>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</si>
  <si>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</si>
  <si>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</si>
  <si>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</si>
  <si>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</si>
  <si>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</si>
  <si>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</si>
  <si>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</si>
  <si>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</si>
  <si>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</si>
  <si>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</si>
  <si>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</si>
  <si>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</si>
  <si>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</si>
  <si>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</si>
  <si>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</si>
  <si>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</si>
  <si>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</si>
  <si>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</si>
  <si>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</si>
  <si>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</si>
  <si>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</si>
  <si>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</si>
  <si>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</si>
  <si>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</si>
  <si>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</si>
  <si>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</si>
  <si>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</si>
  <si>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</si>
  <si>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</si>
  <si>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</si>
  <si>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</si>
  <si>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</si>
  <si>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</si>
  <si>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</si>
  <si>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</si>
  <si>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</si>
  <si>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</si>
  <si>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</si>
  <si>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</si>
  <si>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</si>
  <si>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</si>
  <si>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</si>
  <si>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</si>
  <si>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</si>
  <si>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</si>
  <si>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</si>
  <si>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</si>
  <si>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</si>
  <si>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</si>
  <si>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</si>
  <si>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</si>
  <si>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</si>
  <si>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</si>
  <si>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</si>
  <si>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</si>
  <si>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</si>
  <si>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</si>
  <si>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</si>
  <si>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</si>
  <si>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</si>
  <si>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</si>
  <si>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</si>
  <si>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</si>
  <si>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</si>
  <si>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</si>
  <si>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</si>
  <si>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</si>
  <si>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</si>
  <si>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</si>
  <si>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</si>
  <si>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</si>
  <si>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</si>
  <si>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</si>
  <si>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</si>
  <si>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</si>
  <si>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</si>
  <si>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</si>
  <si>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</si>
  <si>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</si>
  <si>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</si>
  <si>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</si>
  <si>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</si>
  <si>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</si>
  <si>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</si>
  <si>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</si>
  <si>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</si>
  <si>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</si>
  <si>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</si>
  <si>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</si>
  <si>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</si>
  <si>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</si>
  <si>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</si>
  <si>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</si>
  <si>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</si>
  <si>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</si>
  <si>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</si>
  <si>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</si>
  <si>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</si>
  <si>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</si>
  <si>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</si>
  <si>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</si>
  <si>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</si>
  <si>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</si>
  <si>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</si>
  <si>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</si>
  <si>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</si>
  <si>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</si>
  <si>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</si>
  <si>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</si>
  <si>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</si>
  <si>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</si>
  <si>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</si>
  <si>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</si>
  <si>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</si>
  <si>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</si>
  <si>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</si>
  <si>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</si>
  <si>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</si>
  <si>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</si>
  <si>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</si>
  <si>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</si>
  <si>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</si>
  <si>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</si>
  <si>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</si>
  <si>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</si>
  <si>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</si>
  <si>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</si>
  <si>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</si>
  <si>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</si>
  <si>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</si>
  <si>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</si>
  <si>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</si>
  <si>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</si>
  <si>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</si>
  <si>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</si>
  <si>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</si>
  <si>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</si>
  <si>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</si>
  <si>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</si>
  <si>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</si>
  <si>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</si>
  <si>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</si>
  <si>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</si>
  <si>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</si>
  <si>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</si>
  <si>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</si>
  <si>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</si>
  <si>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</si>
  <si>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</si>
  <si>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</si>
  <si>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</si>
  <si>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</si>
  <si>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</si>
  <si>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</si>
  <si>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</si>
  <si>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</si>
  <si>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</si>
  <si>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</si>
  <si>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</si>
  <si>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</si>
  <si>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</si>
  <si>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</si>
  <si>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</si>
  <si>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</si>
  <si>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</si>
  <si>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</si>
  <si>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</si>
  <si>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</si>
  <si>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</si>
  <si>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</si>
  <si>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</si>
  <si>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</si>
  <si>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</si>
  <si>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</si>
  <si>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</si>
  <si>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</si>
  <si>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</si>
  <si>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</si>
  <si>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</si>
  <si>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</si>
  <si>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</si>
  <si>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</si>
  <si>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</si>
  <si>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</si>
  <si>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</si>
  <si>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</si>
  <si>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</si>
  <si>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</si>
  <si>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</si>
  <si>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</si>
  <si>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</si>
  <si>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</si>
  <si>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</si>
  <si>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</si>
  <si>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</si>
  <si>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</si>
  <si>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</si>
  <si>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</si>
  <si>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</si>
  <si>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</si>
  <si>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</si>
  <si>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</si>
  <si>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</si>
  <si>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</si>
  <si>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</si>
  <si>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</si>
  <si>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</si>
  <si>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</si>
  <si>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</si>
  <si>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</si>
  <si>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</si>
  <si>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</si>
  <si>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</si>
  <si>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</si>
  <si>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</si>
  <si>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</si>
  <si>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</si>
  <si>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</si>
  <si>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</si>
  <si>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</si>
  <si>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</si>
  <si>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</si>
  <si>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</si>
  <si>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</si>
  <si>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</si>
  <si>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</si>
  <si>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</si>
  <si>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</si>
  <si>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</si>
  <si>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</si>
  <si>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</si>
  <si>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</si>
  <si>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</si>
  <si>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</si>
  <si>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</si>
  <si>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</si>
  <si>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</si>
  <si>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</si>
  <si>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</si>
  <si>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</si>
  <si>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</si>
  <si>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</si>
  <si>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</si>
  <si>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</si>
  <si>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</si>
  <si>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</si>
  <si>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</si>
  <si>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</si>
  <si>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</si>
  <si>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</si>
  <si>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</si>
  <si>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</si>
  <si>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</si>
  <si>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</si>
  <si>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</si>
  <si>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</si>
  <si>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</si>
  <si>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</si>
  <si>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</si>
  <si>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</si>
  <si>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</si>
  <si>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</si>
  <si>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</si>
  <si>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</si>
  <si>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</si>
  <si>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</si>
  <si>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</si>
  <si>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</si>
  <si>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</si>
  <si>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</si>
  <si>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</si>
  <si>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</si>
  <si>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</si>
  <si>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</si>
  <si>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</si>
  <si>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</si>
  <si>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</si>
  <si>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</si>
  <si>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</si>
  <si>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</si>
  <si>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</si>
  <si>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</si>
  <si>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</si>
  <si>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</si>
  <si>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</si>
  <si>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</si>
  <si>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</si>
  <si>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</si>
  <si>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</si>
  <si>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</si>
  <si>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</si>
  <si>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</si>
  <si>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</si>
  <si>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</si>
  <si>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</si>
  <si>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</si>
  <si>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</si>
  <si>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</si>
  <si>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</si>
  <si>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</si>
  <si>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</si>
  <si>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</si>
  <si>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</si>
  <si>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</si>
  <si>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</si>
  <si>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</si>
  <si>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</si>
  <si>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</si>
  <si>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</si>
  <si>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</si>
  <si>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</si>
  <si>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</si>
  <si>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</si>
  <si>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</si>
  <si>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</si>
  <si>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</si>
  <si>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</si>
  <si>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</si>
  <si>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</si>
  <si>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</si>
  <si>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</si>
  <si>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</si>
  <si>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</si>
  <si>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</si>
  <si>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</si>
  <si>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</si>
  <si>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</si>
  <si>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</si>
  <si>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</si>
  <si>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</si>
  <si>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</si>
  <si>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</si>
  <si>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</si>
  <si>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</si>
  <si>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</si>
  <si>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</si>
  <si>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</si>
  <si>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</si>
  <si>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</si>
  <si>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</si>
  <si>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</si>
  <si>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</si>
  <si>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</si>
  <si>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</si>
  <si>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</si>
  <si>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</si>
  <si>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</si>
  <si>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</si>
  <si>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</si>
  <si>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</si>
  <si>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</si>
  <si>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</si>
  <si>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</si>
  <si>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</si>
  <si>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</si>
  <si>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</si>
  <si>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</si>
  <si>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</si>
  <si>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</si>
  <si>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</si>
  <si>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</si>
  <si>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</si>
  <si>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</si>
  <si>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</si>
  <si>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</si>
  <si>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</si>
  <si>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</si>
  <si>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</si>
  <si>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</si>
  <si>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</si>
  <si>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</si>
  <si>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</si>
  <si>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</si>
  <si>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</si>
  <si>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</si>
  <si>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</si>
  <si>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</si>
  <si>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</si>
  <si>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</si>
  <si>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</si>
  <si>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</si>
  <si>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</si>
  <si>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</si>
  <si>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</si>
  <si>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</si>
  <si>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</si>
  <si>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</si>
  <si>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</si>
  <si>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</si>
  <si>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</si>
  <si>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</si>
  <si>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</si>
  <si>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</si>
  <si>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</si>
  <si>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</si>
  <si>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</si>
  <si>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</si>
  <si>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</si>
  <si>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</si>
  <si>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</si>
  <si>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</si>
  <si>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</si>
  <si>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</si>
  <si>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</si>
  <si>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</si>
  <si>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</si>
  <si>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</si>
  <si>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</si>
  <si>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</si>
  <si>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</si>
  <si>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</si>
  <si>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</si>
  <si>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</si>
  <si>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</si>
  <si>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</si>
  <si>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</si>
  <si>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</si>
  <si>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</si>
  <si>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</si>
  <si>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</si>
  <si>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</si>
  <si>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</si>
  <si>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</si>
  <si>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</si>
  <si>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</si>
  <si>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</si>
  <si>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</si>
  <si>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</si>
  <si>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</si>
  <si>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</si>
  <si>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</si>
  <si>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</si>
  <si>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</si>
  <si>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</si>
  <si>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</si>
  <si>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</si>
  <si>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</si>
  <si>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</si>
  <si>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</si>
  <si>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</si>
  <si>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</si>
  <si>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</si>
  <si>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</si>
  <si>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</si>
  <si>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</si>
  <si>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</si>
  <si>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</si>
  <si>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</si>
  <si>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</si>
  <si>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</si>
  <si>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</si>
  <si>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</si>
  <si>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</si>
  <si>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</si>
  <si>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</si>
  <si>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</si>
  <si>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</si>
  <si>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</si>
  <si>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</si>
  <si>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</si>
  <si>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</si>
  <si>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</si>
  <si>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</si>
  <si>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</si>
  <si>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</si>
  <si>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</si>
  <si>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</si>
  <si>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</si>
  <si>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</si>
  <si>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</si>
  <si>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</si>
  <si>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</si>
  <si>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</si>
  <si>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</si>
  <si>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</si>
  <si>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</si>
  <si>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</si>
  <si>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</si>
  <si>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</si>
  <si>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</si>
  <si>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</si>
  <si>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</si>
  <si>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</si>
  <si>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</si>
  <si>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</si>
  <si>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</si>
  <si>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</si>
  <si>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</si>
  <si>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</si>
  <si>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</si>
  <si>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</si>
  <si>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</si>
  <si>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</si>
  <si>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</si>
  <si>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</si>
  <si>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</si>
  <si>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</si>
  <si>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</si>
  <si>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</si>
  <si>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</si>
  <si>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</si>
  <si>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</si>
  <si>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</si>
  <si>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</si>
  <si>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</si>
  <si>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</si>
  <si>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</si>
  <si>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</si>
  <si>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</si>
  <si>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</si>
  <si>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</si>
  <si>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</si>
  <si>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</si>
  <si>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</si>
  <si>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</si>
  <si>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</si>
  <si>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</si>
  <si>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</si>
  <si>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</si>
  <si>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</si>
  <si>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</si>
  <si>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</si>
  <si>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</si>
  <si>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</si>
  <si>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</si>
  <si>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</si>
  <si>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</si>
  <si>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</si>
  <si>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</si>
  <si>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</si>
  <si>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</si>
  <si>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</si>
  <si>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</si>
  <si>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</si>
  <si>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</si>
  <si>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</si>
  <si>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</si>
  <si>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</si>
  <si>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</si>
  <si>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</si>
  <si>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</si>
  <si>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</si>
  <si>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</si>
  <si>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</si>
  <si>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</si>
  <si>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</si>
  <si>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</si>
  <si>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</si>
  <si>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</si>
  <si>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</si>
  <si>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</si>
  <si>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</si>
  <si>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</si>
  <si>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</si>
  <si>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</si>
  <si>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</si>
  <si>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</si>
  <si>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</si>
  <si>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</si>
  <si>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</si>
  <si>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</si>
  <si>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</si>
  <si>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</si>
  <si>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</si>
  <si>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</si>
  <si>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</si>
  <si>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</si>
  <si>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</si>
  <si>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</si>
  <si>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</si>
  <si>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</si>
  <si>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</si>
  <si>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</si>
  <si>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</si>
  <si>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</si>
  <si>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</si>
  <si>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</si>
  <si>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</si>
  <si>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</si>
  <si>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</si>
  <si>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</si>
  <si>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</si>
  <si>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</si>
  <si>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</si>
  <si>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</si>
  <si>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</si>
  <si>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</si>
  <si>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</si>
  <si>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</si>
  <si>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</si>
  <si>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</si>
  <si>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</si>
  <si>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</si>
  <si>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</si>
  <si>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</si>
  <si>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</si>
  <si>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</si>
  <si>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</si>
  <si>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</si>
  <si>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</si>
  <si>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</si>
  <si>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</si>
  <si>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</si>
  <si>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</si>
  <si>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</si>
  <si>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</si>
  <si>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</si>
  <si>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</si>
  <si>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</si>
  <si>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</si>
  <si>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</si>
  <si>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</si>
  <si>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</si>
  <si>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</si>
  <si>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</si>
  <si>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</si>
  <si>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</si>
  <si>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</si>
  <si>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</si>
  <si>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</si>
  <si>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</si>
  <si>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</si>
  <si>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</si>
  <si>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</si>
  <si>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</si>
  <si>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</si>
  <si>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</si>
  <si>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</si>
  <si>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</si>
  <si>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</si>
  <si>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</si>
  <si>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</si>
  <si>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</si>
  <si>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</si>
  <si>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</si>
  <si>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</si>
  <si>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</si>
  <si>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</si>
  <si>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</si>
  <si>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</si>
  <si>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</si>
  <si>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</si>
  <si>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</si>
  <si>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</si>
  <si>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</si>
  <si>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</si>
  <si>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</si>
  <si>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</si>
  <si>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</si>
  <si>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</si>
  <si>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</si>
  <si>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</si>
  <si>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</si>
  <si>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</si>
  <si>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</si>
  <si>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</si>
  <si>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</si>
  <si>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</si>
  <si>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</si>
  <si>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</si>
  <si>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</si>
  <si>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</si>
  <si>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</si>
  <si>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</si>
  <si>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</si>
  <si>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</si>
  <si>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</si>
  <si>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</si>
  <si>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</si>
  <si>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</si>
  <si>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</si>
  <si>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</si>
  <si>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</si>
  <si>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</si>
  <si>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</si>
  <si>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</si>
  <si>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</si>
  <si>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</si>
  <si>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</si>
  <si>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</si>
  <si>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</si>
  <si>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</si>
  <si>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</si>
  <si>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</si>
  <si>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</si>
  <si>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</si>
  <si>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</si>
  <si>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</si>
  <si>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</si>
  <si>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</si>
  <si>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</si>
  <si>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</si>
  <si>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</si>
  <si>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</si>
  <si>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</si>
  <si>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</si>
  <si>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</si>
  <si>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</si>
  <si>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</si>
  <si>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</si>
  <si>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</si>
  <si>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</si>
  <si>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</si>
  <si>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</si>
  <si>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</si>
  <si>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</si>
  <si>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</si>
  <si>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</si>
  <si>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</si>
  <si>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</si>
  <si>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</si>
  <si>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</si>
  <si>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</si>
  <si>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</si>
  <si>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</si>
  <si>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</si>
  <si>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</si>
  <si>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</si>
  <si>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</si>
  <si>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</si>
  <si>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</si>
  <si>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</si>
  <si>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</si>
  <si>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</si>
  <si>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</si>
  <si>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</si>
  <si>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</si>
  <si>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</si>
  <si>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</si>
  <si>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</si>
  <si>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</si>
  <si>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</si>
  <si>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</si>
  <si>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</si>
  <si>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</si>
  <si>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</si>
  <si>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</si>
  <si>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</si>
  <si>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</si>
  <si>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</si>
  <si>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</si>
  <si>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</si>
  <si>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</si>
  <si>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</si>
  <si>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</si>
  <si>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</si>
  <si>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</si>
  <si>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</si>
  <si>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</si>
  <si>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</si>
  <si>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</si>
  <si>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</si>
  <si>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</si>
  <si>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</si>
  <si>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</si>
  <si>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</si>
  <si>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</si>
  <si>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</si>
  <si>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</si>
  <si>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</si>
  <si>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</si>
  <si>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</si>
  <si>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</si>
  <si>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</si>
  <si>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</si>
  <si>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</si>
  <si>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</si>
  <si>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</si>
  <si>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</si>
  <si>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</si>
  <si>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</si>
  <si>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</si>
  <si>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</si>
  <si>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</si>
  <si>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</si>
  <si>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</si>
  <si>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</si>
  <si>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</si>
  <si>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</si>
  <si>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</si>
  <si>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</si>
  <si>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</si>
  <si>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</si>
  <si>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</si>
  <si>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</si>
  <si>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</si>
  <si>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</si>
  <si>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</si>
  <si>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</si>
  <si>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</si>
  <si>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</si>
  <si>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</si>
  <si>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</si>
  <si>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</si>
  <si>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</si>
  <si>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</si>
  <si>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</si>
  <si>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</si>
  <si>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</si>
  <si>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</si>
  <si>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</si>
  <si>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</si>
  <si>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</si>
  <si>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</si>
  <si>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</si>
  <si>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</si>
  <si>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</si>
  <si>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</si>
  <si>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</si>
  <si>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</si>
  <si>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</si>
  <si>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</si>
  <si>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</si>
  <si>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</si>
  <si>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</si>
  <si>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</si>
  <si>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</si>
  <si>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</si>
  <si>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</si>
  <si>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</si>
  <si>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</si>
  <si>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</si>
  <si>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</si>
  <si>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</si>
  <si>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</si>
  <si>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</si>
  <si>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</si>
  <si>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</si>
  <si>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</si>
  <si>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</si>
  <si>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</si>
  <si>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</si>
  <si>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</si>
  <si>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</si>
  <si>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</si>
  <si>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</si>
  <si>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</si>
  <si>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</si>
  <si>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</si>
  <si>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</si>
  <si>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</si>
  <si>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</si>
  <si>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</si>
  <si>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</si>
  <si>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</si>
  <si>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</si>
  <si>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</si>
  <si>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</si>
  <si>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</si>
  <si>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</si>
  <si>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</si>
  <si>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</si>
  <si>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</si>
  <si>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</si>
  <si>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</si>
  <si>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</si>
  <si>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</si>
  <si>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</si>
  <si>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</si>
  <si>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</si>
  <si>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</si>
  <si>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</si>
  <si>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</si>
  <si>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</si>
  <si>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</si>
  <si>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</si>
  <si>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</si>
  <si>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</si>
  <si>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</si>
  <si>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</si>
  <si>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</si>
  <si>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</si>
  <si>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</si>
  <si>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</si>
  <si>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</si>
  <si>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</si>
  <si>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</si>
  <si>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</si>
  <si>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</si>
  <si>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</si>
  <si>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</si>
  <si>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</si>
  <si>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</si>
  <si>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</si>
  <si>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</si>
  <si>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</si>
  <si>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</si>
  <si>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</si>
  <si>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</si>
  <si>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</si>
  <si>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</si>
  <si>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</si>
  <si>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</si>
  <si>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</si>
  <si>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</si>
  <si>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</si>
  <si>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</si>
  <si>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</si>
  <si>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</si>
  <si>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</si>
  <si>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</si>
  <si>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</si>
  <si>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</si>
  <si>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</si>
  <si>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</si>
  <si>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</si>
  <si>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</si>
  <si>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</si>
  <si>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</si>
  <si>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</si>
  <si>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</si>
  <si>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</si>
  <si>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</si>
  <si>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</si>
  <si>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</si>
  <si>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</si>
  <si>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</si>
  <si>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</si>
  <si>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</si>
  <si>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</si>
  <si>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</si>
  <si>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</si>
  <si>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</si>
  <si>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</si>
  <si>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</si>
  <si>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</si>
  <si>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</si>
  <si>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</si>
  <si>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</si>
  <si>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</si>
  <si>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</si>
  <si>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</si>
  <si>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</si>
  <si>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</si>
  <si>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</si>
  <si>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</si>
  <si>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</si>
  <si>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</si>
  <si>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</si>
  <si>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</si>
  <si>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</si>
  <si>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</si>
  <si>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</si>
  <si>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</si>
  <si>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</si>
  <si>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</si>
  <si>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</si>
  <si>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</si>
  <si>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</si>
  <si>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</si>
  <si>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</si>
  <si>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</si>
  <si>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</si>
  <si>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</si>
  <si>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</si>
  <si>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</si>
  <si>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</si>
  <si>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</si>
  <si>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</si>
  <si>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</si>
  <si>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</si>
  <si>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</si>
  <si>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</si>
  <si>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</si>
  <si>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</si>
  <si>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</si>
  <si>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</si>
  <si>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</si>
  <si>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</si>
  <si>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</si>
  <si>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</si>
  <si>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</si>
  <si>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</si>
  <si>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</si>
  <si>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</si>
  <si>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</si>
  <si>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</si>
  <si>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</si>
  <si>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</si>
  <si>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</si>
  <si>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</si>
  <si>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</si>
  <si>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</si>
  <si>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</si>
  <si>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</si>
  <si>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</si>
  <si>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</si>
  <si>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</si>
  <si>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</si>
  <si>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</si>
  <si>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</si>
  <si>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</si>
  <si>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</si>
  <si>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</si>
  <si>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</si>
  <si>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</si>
  <si>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</si>
  <si>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</si>
  <si>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</si>
  <si>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</si>
  <si>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</si>
  <si>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</si>
  <si>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</si>
  <si>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</si>
  <si>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</si>
  <si>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</si>
  <si>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</si>
  <si>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</si>
  <si>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</si>
  <si>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</si>
  <si>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</si>
  <si>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</si>
  <si>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</si>
  <si>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</si>
  <si>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</si>
  <si>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</si>
  <si>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</si>
  <si>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</si>
  <si>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</si>
  <si>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</si>
  <si>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</si>
  <si>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</si>
  <si>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</si>
  <si>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</si>
  <si>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</si>
  <si>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</si>
  <si>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</si>
  <si>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</si>
  <si>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</si>
  <si>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</si>
  <si>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</si>
  <si>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</si>
  <si>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</si>
  <si>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</si>
  <si>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</si>
  <si>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</si>
  <si>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</si>
  <si>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</si>
  <si>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</si>
  <si>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</si>
  <si>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</si>
  <si>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</si>
  <si>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</si>
  <si>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</si>
  <si>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</si>
  <si>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</si>
  <si>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</si>
  <si>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</si>
  <si>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</si>
  <si>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</si>
  <si>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</si>
  <si>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</si>
  <si>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</si>
  <si>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</si>
  <si>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</si>
  <si>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</si>
  <si>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</si>
  <si>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</si>
  <si>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</si>
  <si>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</si>
  <si>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</si>
  <si>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</si>
  <si>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</si>
  <si>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</si>
  <si>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</si>
  <si>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</si>
  <si>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</si>
  <si>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</si>
  <si>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</si>
  <si>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</si>
  <si>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</si>
  <si>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</si>
  <si>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</si>
  <si>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</si>
  <si>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</si>
  <si>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</si>
  <si>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</si>
  <si>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</si>
  <si>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</si>
  <si>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</si>
  <si>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</si>
  <si>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</si>
  <si>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</si>
  <si>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</si>
  <si>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</si>
  <si>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</si>
  <si>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</si>
  <si>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</si>
  <si>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</si>
  <si>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</si>
  <si>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</si>
  <si>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</si>
  <si>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</si>
  <si>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</si>
  <si>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</si>
  <si>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</si>
  <si>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</si>
  <si>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</si>
  <si>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</si>
  <si>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</si>
  <si>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</si>
  <si>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</si>
  <si>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</si>
  <si>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</si>
  <si>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</si>
  <si>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</si>
  <si>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</si>
  <si>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</si>
  <si>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</si>
  <si>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</si>
  <si>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</si>
  <si>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</si>
  <si>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</si>
  <si>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</si>
  <si>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</si>
  <si>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</si>
  <si>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</si>
  <si>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</si>
  <si>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</si>
  <si>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</si>
  <si>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</si>
  <si>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</si>
  <si>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</si>
  <si>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</si>
  <si>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</si>
  <si>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</si>
  <si>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</si>
  <si>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</si>
  <si>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</si>
  <si>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</si>
  <si>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</si>
  <si>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</si>
  <si>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</si>
  <si>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</si>
  <si>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</si>
  <si>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</si>
  <si>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</si>
  <si>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</si>
  <si>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</si>
  <si>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</si>
  <si>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</si>
  <si>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</si>
  <si>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</si>
  <si>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</si>
  <si>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</si>
  <si>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</si>
  <si>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</si>
  <si>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</si>
  <si>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</si>
  <si>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</si>
  <si>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</si>
  <si>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</si>
  <si>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</si>
  <si>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</si>
  <si>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</si>
  <si>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</si>
  <si>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</si>
  <si>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</si>
  <si>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</si>
  <si>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</si>
  <si>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</si>
  <si>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</si>
  <si>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</si>
  <si>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</si>
  <si>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</si>
  <si>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</si>
  <si>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</si>
  <si>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</si>
  <si>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</si>
  <si>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</si>
  <si>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</si>
  <si>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</si>
  <si>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</si>
  <si>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</si>
  <si>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</si>
  <si>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</si>
  <si>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</si>
  <si>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</si>
  <si>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</si>
  <si>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</si>
  <si>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</si>
  <si>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</si>
  <si>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</si>
  <si>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</si>
  <si>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</si>
  <si>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</si>
  <si>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</si>
  <si>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</si>
  <si>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</si>
  <si>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</si>
  <si>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</si>
  <si>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</si>
  <si>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</si>
  <si>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</si>
  <si>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</si>
  <si>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</si>
  <si>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</si>
  <si>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</si>
  <si>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</si>
  <si>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</si>
  <si>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</si>
  <si>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</si>
  <si>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</si>
  <si>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</si>
  <si>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</si>
  <si>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</si>
  <si>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</si>
  <si>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</si>
  <si>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</si>
  <si>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</si>
  <si>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</si>
  <si>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</si>
  <si>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</si>
  <si>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</si>
  <si>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</si>
  <si>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</si>
  <si>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</si>
  <si>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</si>
  <si>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</si>
  <si>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</si>
  <si>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</si>
  <si>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</si>
  <si>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</si>
  <si>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</si>
  <si>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</si>
  <si>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</si>
  <si>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</si>
  <si>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</si>
  <si>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</si>
  <si>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</si>
  <si>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</si>
  <si>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</si>
  <si>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</si>
  <si>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</si>
  <si>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</si>
  <si>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</si>
  <si>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</si>
  <si>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</si>
  <si>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</si>
  <si>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</si>
  <si>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</si>
  <si>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</si>
  <si>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</si>
  <si>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</si>
  <si>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</si>
  <si>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</si>
  <si>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</si>
  <si>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</si>
  <si>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</si>
  <si>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</si>
  <si>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</si>
  <si>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</si>
  <si>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</si>
  <si>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</si>
  <si>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</si>
  <si>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</si>
  <si>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</si>
  <si>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</si>
  <si>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</si>
  <si>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</si>
  <si>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</si>
  <si>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</si>
  <si>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</si>
  <si>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</si>
  <si>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</si>
  <si>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</si>
  <si>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</si>
  <si>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</si>
  <si>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</si>
  <si>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</si>
  <si>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</si>
  <si>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</si>
  <si>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</si>
  <si>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</si>
  <si>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</si>
  <si>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</si>
  <si>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</si>
  <si>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</si>
  <si>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</si>
  <si>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</si>
  <si>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</si>
  <si>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</si>
  <si>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</si>
  <si>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</si>
  <si>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</si>
  <si>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</si>
  <si>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</si>
  <si>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</si>
  <si>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</si>
  <si>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</si>
  <si>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</si>
  <si>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</si>
  <si>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</si>
  <si>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</si>
  <si>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</si>
  <si>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</si>
  <si>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</si>
  <si>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</si>
  <si>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</si>
  <si>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</si>
  <si>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</si>
  <si>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</si>
  <si>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</si>
  <si>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</si>
  <si>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</si>
  <si>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</si>
  <si>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</si>
  <si>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</si>
  <si>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</si>
  <si>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</si>
  <si>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</si>
  <si>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</si>
  <si>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</si>
  <si>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</si>
  <si>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</si>
  <si>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</si>
  <si>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</si>
  <si>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</si>
  <si>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</si>
  <si>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</si>
  <si>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</si>
  <si>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</si>
  <si>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</si>
  <si>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</si>
  <si>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</si>
  <si>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</si>
  <si>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</si>
  <si>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</si>
  <si>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</si>
  <si>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</si>
  <si>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</si>
  <si>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</si>
  <si>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</si>
  <si>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</si>
  <si>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</si>
  <si>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</si>
  <si>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</si>
  <si>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</si>
  <si>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</si>
  <si>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</si>
  <si>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</si>
  <si>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</si>
  <si>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</si>
  <si>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</si>
  <si>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</si>
  <si>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</si>
  <si>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</si>
  <si>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</si>
  <si>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</si>
  <si>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</si>
  <si>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</si>
  <si>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</si>
  <si>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</si>
  <si>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</si>
  <si>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</si>
  <si>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</si>
  <si>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</si>
  <si>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</si>
  <si>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</si>
  <si>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</si>
  <si>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</si>
  <si>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</si>
  <si>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</si>
  <si>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</si>
  <si>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</si>
  <si>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</si>
  <si>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</si>
  <si>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</si>
  <si>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</si>
  <si>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</si>
  <si>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</si>
  <si>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</si>
  <si>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</si>
  <si>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</si>
  <si>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</si>
  <si>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</si>
  <si>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</si>
  <si>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</si>
  <si>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</si>
  <si>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</si>
  <si>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</si>
  <si>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</si>
  <si>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</si>
  <si>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</si>
  <si>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</si>
  <si>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</si>
  <si>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</si>
  <si>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</si>
  <si>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</si>
  <si>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</si>
  <si>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</si>
  <si>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</si>
  <si>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</si>
  <si>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</si>
  <si>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</si>
  <si>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</si>
  <si>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</si>
  <si>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</si>
  <si>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</si>
  <si>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</si>
  <si>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</si>
  <si>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</si>
  <si>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</si>
  <si>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</si>
  <si>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</si>
  <si>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</si>
  <si>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</si>
  <si>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</si>
  <si>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</si>
  <si>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</si>
  <si>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</si>
  <si>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</si>
  <si>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</si>
  <si>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</si>
  <si>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</si>
  <si>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</si>
  <si>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</si>
  <si>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</si>
  <si>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</si>
  <si>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</si>
  <si>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</si>
  <si>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</si>
  <si>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</si>
  <si>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</si>
  <si>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</si>
  <si>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</si>
  <si>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</si>
  <si>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</si>
  <si>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</si>
  <si>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</si>
  <si>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</si>
  <si>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</si>
  <si>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</si>
  <si>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</si>
  <si>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</si>
  <si>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</si>
  <si>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</si>
  <si>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</si>
  <si>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</si>
  <si>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</si>
  <si>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</si>
  <si>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</si>
  <si>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</si>
  <si>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</si>
  <si>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</si>
  <si>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</si>
  <si>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</si>
  <si>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</si>
  <si>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</si>
  <si>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</si>
  <si>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</si>
  <si>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</si>
  <si>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</si>
  <si>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</si>
  <si>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</si>
  <si>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</si>
  <si>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</si>
  <si>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</si>
  <si>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</si>
  <si>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</si>
  <si>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</si>
  <si>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</si>
  <si>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</si>
  <si>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</si>
  <si>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</si>
  <si>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</si>
  <si>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</si>
  <si>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</si>
  <si>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</si>
  <si>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</si>
  <si>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</si>
  <si>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</si>
  <si>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</si>
  <si>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</si>
  <si>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</si>
  <si>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</si>
  <si>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</si>
  <si>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</si>
  <si>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</si>
  <si>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</si>
  <si>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</si>
  <si>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</si>
  <si>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</si>
  <si>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</si>
  <si>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</si>
  <si>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</si>
  <si>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</si>
  <si>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</si>
  <si>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</si>
  <si>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</si>
  <si>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</si>
  <si>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</si>
  <si>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</si>
  <si>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</si>
  <si>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</si>
  <si>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</si>
  <si>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</si>
  <si>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</si>
  <si>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</si>
  <si>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</si>
  <si>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</si>
  <si>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</si>
  <si>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</si>
  <si>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</si>
  <si>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</si>
  <si>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</si>
  <si>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</si>
  <si>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</si>
  <si>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</si>
  <si>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</si>
  <si>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</si>
  <si>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</si>
  <si>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</si>
  <si>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</si>
  <si>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</si>
  <si>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</si>
  <si>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</si>
  <si>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</si>
  <si>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</si>
  <si>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</si>
  <si>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</si>
  <si>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</si>
  <si>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</si>
  <si>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</si>
  <si>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</si>
  <si>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</si>
  <si>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</si>
  <si>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</si>
  <si>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</si>
  <si>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</si>
  <si>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</si>
  <si>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</si>
  <si>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</si>
  <si>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</si>
  <si>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</si>
  <si>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</si>
  <si>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</si>
  <si>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</si>
  <si>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</si>
  <si>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</si>
  <si>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</si>
  <si>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</si>
  <si>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</si>
  <si>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</si>
  <si>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</si>
  <si>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</si>
  <si>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</si>
  <si>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</si>
  <si>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</si>
  <si>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</si>
  <si>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</si>
  <si>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</si>
  <si>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</si>
  <si>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</si>
  <si>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</si>
  <si>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</si>
  <si>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</si>
  <si>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</si>
  <si>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</si>
  <si>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</si>
  <si>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</si>
  <si>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</si>
  <si>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</si>
  <si>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</si>
  <si>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</si>
  <si>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</si>
  <si>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</si>
  <si>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</si>
  <si>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</si>
  <si>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</si>
  <si>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</si>
  <si>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</si>
  <si>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</si>
  <si>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</si>
  <si>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</si>
  <si>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</si>
  <si>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</si>
  <si>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</si>
  <si>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</si>
  <si>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</si>
  <si>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</si>
  <si>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</si>
  <si>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</si>
  <si>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</si>
  <si>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</si>
  <si>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</si>
  <si>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</si>
  <si>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</si>
  <si>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</si>
  <si>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</si>
  <si>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</si>
  <si>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</si>
  <si>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</si>
  <si>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</si>
  <si>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</si>
  <si>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</si>
  <si>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</si>
  <si>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</si>
  <si>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</si>
  <si>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</si>
  <si>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</si>
  <si>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</si>
  <si>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</si>
  <si>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</si>
  <si>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</si>
  <si>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</si>
  <si>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</si>
  <si>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</si>
  <si>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</si>
  <si>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</si>
  <si>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</si>
  <si>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</si>
  <si>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</si>
  <si>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</si>
  <si>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</si>
  <si>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</si>
  <si>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</si>
  <si>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</si>
  <si>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</si>
  <si>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</si>
  <si>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</si>
  <si>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</si>
  <si>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</si>
  <si>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</si>
  <si>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</si>
  <si>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</si>
  <si>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</si>
  <si>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</si>
  <si>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</si>
  <si>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</si>
  <si>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</si>
  <si>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</si>
  <si>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</si>
  <si>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</si>
  <si>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</si>
  <si>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</si>
  <si>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</si>
  <si>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</si>
  <si>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</si>
  <si>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</si>
  <si>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</si>
  <si>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</si>
  <si>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</si>
  <si>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</si>
  <si>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</si>
  <si>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</si>
  <si>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</si>
  <si>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</si>
  <si>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</si>
  <si>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</si>
  <si>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</si>
  <si>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</si>
  <si>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</si>
  <si>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</si>
  <si>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</si>
  <si>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</si>
  <si>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</si>
  <si>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</si>
  <si>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</si>
  <si>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</si>
  <si>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</si>
  <si>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</si>
  <si>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</si>
  <si>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</si>
  <si>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</si>
  <si>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</si>
  <si>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</si>
  <si>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</si>
  <si>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</si>
  <si>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</si>
  <si>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</si>
  <si>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</si>
  <si>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</si>
  <si>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</si>
  <si>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</si>
  <si>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</si>
  <si>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</si>
  <si>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</si>
  <si>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</si>
  <si>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</si>
  <si>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</si>
  <si>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</si>
  <si>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</si>
  <si>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</si>
  <si>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</si>
  <si>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</si>
  <si>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</si>
  <si>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</si>
  <si>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</si>
  <si>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</si>
  <si>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</si>
  <si>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</si>
  <si>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</si>
  <si>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</si>
  <si>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</si>
  <si>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</si>
  <si>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</si>
  <si>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</si>
  <si>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</si>
  <si>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</si>
  <si>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</si>
  <si>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</si>
  <si>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</si>
  <si>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</si>
  <si>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</si>
  <si>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</si>
  <si>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</si>
  <si>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</si>
  <si>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</si>
  <si>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</si>
  <si>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</si>
  <si>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</si>
  <si>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</si>
  <si>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</si>
  <si>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</si>
  <si>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</si>
  <si>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</si>
  <si>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</si>
  <si>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</si>
  <si>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</si>
  <si>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</si>
  <si>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</si>
  <si>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</si>
  <si>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</si>
  <si>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</si>
  <si>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</si>
  <si>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</si>
  <si>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</si>
  <si>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</si>
  <si>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</si>
  <si>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</si>
  <si>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</si>
  <si>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</si>
  <si>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</si>
  <si>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</si>
  <si>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</si>
  <si>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</si>
  <si>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</si>
  <si>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</si>
  <si>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</si>
  <si>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</si>
  <si>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</si>
  <si>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</si>
  <si>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</si>
  <si>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</si>
  <si>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</si>
  <si>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</si>
  <si>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</si>
  <si>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</si>
  <si>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</si>
  <si>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</si>
  <si>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</si>
  <si>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</si>
  <si>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</si>
  <si>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</si>
  <si>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</si>
  <si>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</si>
  <si>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</si>
  <si>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</si>
  <si>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</si>
  <si>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</si>
  <si>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</si>
  <si>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</si>
  <si>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</si>
  <si>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</si>
  <si>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</si>
  <si>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</si>
  <si>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</si>
  <si>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</si>
  <si>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</si>
  <si>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</si>
  <si>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</si>
  <si>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</si>
  <si>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</si>
  <si>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</si>
  <si>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</si>
  <si>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</si>
  <si>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</si>
  <si>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</si>
  <si>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</si>
  <si>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</si>
  <si>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</si>
  <si>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</si>
  <si>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</si>
  <si>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</si>
  <si>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</si>
  <si>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</si>
  <si>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</si>
  <si>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</si>
  <si>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</si>
  <si>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</si>
  <si>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</si>
  <si>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</si>
  <si>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</si>
  <si>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</si>
  <si>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</si>
  <si>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</si>
  <si>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</si>
  <si>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</si>
  <si>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</si>
  <si>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</si>
  <si>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</si>
  <si>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</si>
  <si>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</si>
  <si>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</si>
  <si>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</si>
  <si>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</si>
  <si>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</si>
  <si>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</si>
  <si>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</si>
  <si>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</si>
  <si>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</si>
  <si>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</si>
  <si>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</si>
  <si>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</si>
  <si>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</si>
  <si>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</si>
  <si>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</si>
  <si>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</si>
  <si>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</si>
  <si>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</si>
  <si>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</si>
  <si>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</si>
  <si>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</si>
  <si>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</si>
  <si>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</si>
  <si>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</si>
  <si>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</si>
  <si>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</si>
  <si>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</si>
  <si>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</si>
  <si>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</si>
  <si>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</si>
  <si>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</si>
  <si>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</si>
  <si>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</si>
  <si>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</si>
  <si>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</si>
  <si>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</si>
  <si>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</si>
  <si>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</si>
  <si>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</si>
  <si>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</si>
  <si>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</si>
  <si>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</si>
  <si>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</si>
  <si>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</si>
  <si>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</si>
  <si>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</si>
  <si>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</si>
  <si>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</si>
  <si>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</si>
  <si>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</si>
  <si>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</si>
  <si>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</si>
  <si>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</si>
  <si>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</si>
  <si>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</si>
  <si>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</si>
  <si>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</si>
  <si>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</si>
  <si>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</si>
  <si>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</si>
  <si>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</si>
  <si>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</si>
  <si>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</si>
  <si>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</si>
  <si>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</si>
  <si>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</si>
  <si>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</si>
  <si>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</si>
  <si>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</si>
  <si>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</si>
  <si>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</si>
  <si>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</si>
  <si>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</si>
  <si>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</si>
  <si>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</si>
  <si>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</si>
  <si>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</si>
  <si>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</si>
  <si>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</si>
  <si>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</si>
  <si>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</si>
  <si>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</si>
  <si>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</si>
  <si>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</si>
  <si>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</si>
  <si>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</si>
  <si>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</si>
  <si>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</si>
  <si>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</si>
  <si>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</si>
  <si>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</si>
  <si>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</si>
  <si>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</si>
  <si>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</si>
  <si>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</si>
  <si>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</si>
  <si>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</si>
  <si>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</si>
  <si>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</si>
  <si>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</si>
  <si>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</si>
  <si>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</si>
  <si>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</si>
  <si>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</si>
  <si>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</si>
  <si>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</si>
  <si>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</si>
  <si>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</si>
  <si>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</si>
  <si>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</si>
  <si>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</si>
  <si>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</si>
  <si>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</si>
  <si>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</si>
  <si>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</si>
  <si>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</si>
  <si>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</si>
  <si>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</si>
  <si>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</si>
  <si>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</si>
  <si>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</si>
  <si>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</si>
  <si>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</si>
  <si>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</si>
  <si>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</si>
  <si>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</si>
  <si>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</si>
  <si>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</si>
  <si>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</si>
  <si>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</si>
  <si>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</si>
  <si>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</si>
  <si>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</si>
  <si>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</si>
  <si>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</si>
  <si>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</si>
  <si>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</si>
  <si>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</si>
  <si>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</si>
  <si>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</si>
  <si>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</si>
  <si>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</si>
  <si>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</si>
  <si>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</si>
  <si>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</si>
  <si>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</si>
  <si>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</si>
  <si>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</si>
  <si>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</si>
  <si>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</si>
  <si>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</si>
  <si>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</si>
  <si>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</si>
  <si>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</si>
  <si>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</si>
  <si>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</si>
  <si>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</si>
  <si>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</si>
  <si>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</si>
  <si>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</si>
  <si>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</si>
  <si>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</si>
  <si>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</si>
  <si>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</si>
  <si>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</si>
  <si>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</si>
  <si>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</si>
  <si>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</si>
  <si>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</si>
  <si>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</si>
  <si>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</si>
  <si>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</si>
  <si>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</si>
  <si>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</si>
  <si>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</si>
  <si>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</si>
  <si>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</si>
  <si>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</si>
  <si>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</si>
  <si>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</si>
  <si>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</si>
  <si>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</si>
  <si>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</si>
  <si>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</si>
  <si>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</si>
  <si>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</si>
  <si>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</si>
  <si>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</si>
  <si>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</si>
  <si>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</si>
  <si>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</si>
  <si>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</si>
  <si>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</si>
  <si>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</si>
  <si>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</si>
  <si>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</si>
  <si>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</si>
  <si>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</si>
  <si>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</si>
  <si>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</si>
  <si>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</si>
  <si>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</si>
  <si>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</si>
  <si>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</si>
  <si>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</si>
  <si>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</si>
  <si>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</si>
  <si>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</si>
  <si>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</si>
  <si>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</si>
  <si>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</si>
  <si>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</si>
  <si>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</si>
  <si>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</si>
  <si>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</si>
  <si>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</si>
  <si>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</si>
  <si>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</si>
  <si>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</si>
  <si>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</si>
  <si>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</si>
  <si>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</si>
  <si>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</si>
  <si>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</si>
  <si>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</si>
  <si>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</si>
  <si>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</si>
  <si>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</si>
  <si>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</si>
  <si>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</si>
  <si>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</si>
  <si>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</si>
  <si>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</si>
  <si>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</si>
  <si>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</si>
  <si>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</si>
  <si>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</si>
  <si>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</si>
  <si>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</si>
  <si>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</si>
  <si>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</si>
  <si>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</si>
  <si>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</si>
  <si>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</si>
  <si>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</si>
  <si>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</si>
  <si>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</si>
  <si>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</si>
  <si>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</si>
  <si>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</si>
  <si>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</si>
  <si>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</si>
  <si>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</si>
  <si>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</si>
  <si>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</si>
  <si>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</si>
  <si>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</si>
  <si>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</si>
  <si>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</si>
  <si>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</si>
  <si>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</si>
  <si>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</si>
  <si>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</si>
  <si>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</si>
  <si>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</si>
  <si>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</si>
  <si>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</si>
  <si>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</si>
  <si>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</si>
  <si>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</si>
  <si>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</si>
  <si>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</si>
  <si>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</si>
  <si>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</si>
  <si>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</si>
  <si>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</si>
  <si>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</si>
  <si>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</si>
  <si>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</si>
  <si>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</si>
  <si>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</si>
  <si>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</si>
  <si>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</si>
  <si>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</si>
  <si>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</si>
  <si>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</si>
  <si>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</si>
  <si>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</si>
  <si>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</si>
  <si>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</si>
  <si>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</si>
  <si>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</si>
  <si>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</si>
  <si>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</si>
  <si>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</si>
  <si>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</si>
  <si>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</si>
  <si>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</si>
  <si>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</si>
  <si>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</si>
  <si>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</si>
  <si>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</si>
  <si>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</si>
  <si>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</si>
  <si>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</si>
  <si>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</si>
  <si>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</si>
  <si>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</si>
  <si>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</si>
  <si>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</si>
  <si>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</si>
  <si>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</si>
  <si>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</si>
  <si>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</si>
  <si>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</si>
  <si>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</si>
  <si>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</si>
  <si>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</si>
  <si>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</si>
  <si>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</si>
  <si>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</si>
  <si>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</si>
  <si>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</si>
  <si>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</si>
  <si>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</si>
  <si>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</si>
  <si>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</si>
  <si>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</si>
  <si>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</si>
  <si>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</si>
  <si>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</si>
  <si>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</si>
  <si>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</si>
  <si>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</si>
  <si>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</si>
  <si>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</si>
  <si>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</si>
  <si>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</si>
  <si>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</si>
  <si>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</si>
  <si>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</si>
  <si>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</si>
  <si>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</si>
  <si>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</si>
  <si>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</si>
  <si>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</si>
  <si>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</si>
  <si>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</si>
  <si>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</si>
  <si>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</si>
  <si>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</si>
  <si>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</si>
  <si>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</si>
  <si>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</si>
  <si>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</si>
  <si>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</si>
  <si>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</si>
  <si>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</si>
  <si>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</si>
  <si>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</si>
  <si>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</si>
  <si>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</si>
  <si>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</si>
  <si>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</si>
  <si>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</si>
  <si>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</si>
  <si>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</si>
  <si>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</si>
  <si>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</si>
  <si>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</si>
  <si>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</si>
  <si>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</si>
  <si>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</si>
  <si>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</si>
  <si>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</si>
  <si>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</si>
  <si>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</si>
  <si>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</si>
  <si>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</si>
  <si>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</si>
  <si>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</si>
  <si>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</si>
  <si>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</si>
  <si>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</si>
  <si>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</si>
  <si>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</si>
  <si>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</si>
  <si>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</si>
  <si>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</si>
  <si>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</si>
  <si>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</si>
  <si>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</si>
  <si>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</si>
  <si>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</si>
  <si>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</si>
  <si>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</si>
  <si>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</si>
  <si>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</si>
  <si>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</si>
  <si>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</si>
  <si>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</si>
  <si>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</si>
  <si>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</si>
  <si>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</si>
  <si>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</si>
  <si>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</si>
  <si>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</si>
  <si>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</si>
  <si>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</si>
  <si>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</si>
  <si>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</si>
  <si>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</si>
  <si>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</si>
  <si>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</si>
  <si>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</si>
  <si>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</si>
  <si>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</si>
  <si>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</si>
  <si>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</si>
  <si>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</si>
  <si>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</si>
  <si>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</si>
  <si>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</si>
  <si>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</si>
  <si>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</si>
  <si>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</si>
  <si>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</si>
  <si>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</si>
  <si>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</si>
  <si>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</si>
  <si>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</si>
  <si>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</si>
  <si>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</si>
  <si>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</si>
  <si>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</si>
  <si>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</si>
  <si>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</si>
  <si>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</si>
  <si>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</si>
  <si>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</si>
  <si>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</si>
  <si>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</si>
  <si>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</si>
  <si>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</si>
  <si>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</si>
  <si>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</si>
  <si>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</si>
  <si>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</si>
  <si>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</si>
  <si>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</si>
  <si>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</si>
  <si>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</si>
  <si>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</si>
  <si>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</si>
  <si>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</si>
  <si>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</si>
  <si>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</si>
  <si>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</si>
  <si>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</si>
  <si>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</si>
  <si>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</si>
  <si>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</si>
  <si>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</si>
  <si>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</si>
  <si>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</si>
  <si>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</si>
  <si>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</si>
  <si>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</si>
  <si>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</si>
  <si>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</si>
  <si>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</si>
  <si>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</si>
  <si>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</si>
  <si>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</si>
  <si>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</si>
  <si>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</si>
  <si>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</si>
  <si>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</si>
  <si>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</si>
  <si>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</si>
  <si>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</si>
  <si>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</si>
  <si>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</si>
  <si>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</si>
  <si>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</si>
  <si>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</si>
  <si>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</si>
  <si>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</si>
  <si>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</si>
  <si>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</si>
  <si>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</si>
  <si>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</si>
  <si>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</si>
  <si>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</si>
  <si>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</si>
  <si>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</si>
  <si>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</si>
  <si>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</si>
  <si>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</si>
  <si>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</si>
  <si>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</si>
  <si>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</si>
  <si>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</si>
  <si>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</si>
  <si>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</si>
  <si>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</si>
  <si>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</si>
  <si>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</si>
  <si>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</si>
  <si>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</si>
  <si>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</si>
  <si>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</si>
  <si>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</si>
  <si>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</si>
  <si>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</si>
  <si>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</si>
  <si>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</si>
  <si>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</si>
  <si>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</si>
  <si>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</si>
  <si>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</si>
  <si>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</si>
  <si>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</si>
  <si>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</si>
  <si>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</si>
  <si>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</si>
  <si>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</si>
  <si>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</si>
  <si>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</si>
  <si>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</si>
  <si>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</si>
  <si>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</si>
  <si>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</si>
  <si>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</si>
  <si>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</si>
  <si>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</si>
  <si>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</si>
  <si>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</si>
  <si>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</si>
  <si>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</si>
  <si>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</si>
  <si>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</si>
  <si>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</si>
  <si>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</si>
  <si>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</si>
  <si>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</si>
  <si>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</si>
  <si>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</si>
  <si>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</si>
  <si>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</si>
  <si>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</si>
  <si>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</si>
  <si>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</si>
  <si>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</si>
  <si>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</si>
  <si>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</si>
  <si>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</si>
  <si>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</si>
  <si>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</si>
  <si>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</si>
  <si>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</si>
  <si>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</si>
  <si>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</si>
  <si>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</si>
  <si>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</si>
  <si>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</si>
  <si>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</si>
  <si>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</si>
  <si>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</si>
  <si>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</si>
  <si>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</si>
  <si>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</si>
  <si>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</si>
  <si>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</si>
  <si>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</si>
  <si>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</si>
  <si>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</si>
  <si>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</si>
  <si>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</si>
  <si>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</si>
  <si>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</si>
  <si>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</si>
  <si>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</si>
  <si>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</si>
  <si>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</si>
  <si>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</si>
  <si>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</si>
  <si>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</si>
  <si>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</si>
  <si>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</si>
  <si>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</si>
  <si>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</si>
  <si>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</si>
  <si>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</si>
  <si>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</si>
  <si>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</si>
  <si>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</si>
  <si>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</si>
  <si>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</si>
  <si>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</si>
  <si>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</si>
  <si>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</si>
  <si>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</si>
  <si>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</si>
  <si>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</si>
  <si>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</si>
  <si>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</si>
  <si>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</si>
  <si>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</si>
  <si>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</si>
  <si>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</si>
  <si>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</si>
  <si>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</si>
  <si>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</si>
  <si>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</si>
  <si>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</si>
  <si>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</si>
  <si>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</si>
  <si>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</si>
  <si>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</si>
  <si>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</si>
  <si>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</si>
  <si>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</si>
  <si>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</si>
  <si>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</si>
  <si>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</si>
  <si>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</si>
  <si>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</si>
  <si>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</si>
  <si>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</si>
  <si>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</si>
  <si>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</si>
  <si>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</si>
  <si>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</si>
  <si>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</si>
  <si>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</si>
  <si>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</si>
  <si>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</si>
  <si>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</si>
  <si>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</si>
  <si>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</si>
  <si>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</si>
  <si>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</si>
  <si>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</si>
  <si>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</si>
  <si>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</si>
  <si>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</si>
  <si>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</si>
  <si>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</si>
  <si>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</si>
  <si>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</si>
  <si>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</si>
  <si>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</si>
  <si>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</si>
  <si>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</si>
  <si>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</si>
  <si>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</si>
  <si>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</si>
  <si>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</si>
  <si>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</si>
  <si>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</si>
  <si>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</si>
  <si>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</si>
  <si>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</si>
  <si>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</si>
  <si>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</si>
  <si>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</si>
  <si>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</si>
  <si>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</si>
  <si>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</si>
  <si>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</si>
  <si>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</si>
  <si>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</si>
  <si>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</si>
  <si>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</si>
  <si>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</si>
  <si>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</si>
  <si>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</si>
  <si>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</si>
  <si>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</si>
  <si>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</si>
  <si>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</si>
  <si>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</si>
  <si>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</si>
  <si>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</si>
  <si>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</si>
  <si>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</si>
  <si>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</si>
  <si>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</si>
  <si>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</si>
  <si>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</si>
  <si>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</si>
  <si>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</si>
  <si>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</si>
  <si>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</si>
  <si>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</si>
  <si>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</si>
  <si>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</si>
  <si>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</si>
  <si>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</si>
  <si>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</si>
  <si>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</si>
  <si>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</si>
  <si>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</si>
  <si>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</si>
  <si>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</si>
  <si>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</si>
  <si>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</si>
  <si>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</si>
  <si>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</si>
  <si>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</si>
  <si>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</si>
  <si>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</si>
  <si>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</si>
  <si>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</si>
  <si>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</si>
  <si>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</si>
  <si>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</si>
  <si>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</si>
  <si>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</si>
  <si>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</si>
  <si>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</si>
  <si>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</si>
  <si>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</si>
  <si>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</si>
  <si>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</si>
  <si>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</si>
  <si>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</si>
  <si>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</si>
  <si>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</si>
  <si>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</si>
  <si>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</si>
  <si>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</si>
  <si>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</si>
  <si>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</si>
  <si>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</si>
  <si>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</si>
  <si>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</si>
  <si>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</si>
  <si>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</si>
  <si>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</si>
  <si>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</si>
  <si>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</si>
  <si>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</si>
  <si>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</si>
  <si>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</si>
  <si>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</si>
  <si>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</si>
  <si>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</si>
  <si>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</si>
  <si>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</si>
  <si>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</si>
  <si>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</si>
  <si>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</si>
  <si>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</si>
  <si>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</si>
  <si>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</si>
  <si>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</si>
  <si>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</si>
  <si>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</si>
  <si>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</si>
  <si>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</si>
  <si>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</si>
  <si>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</si>
  <si>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</si>
  <si>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</si>
  <si>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</si>
  <si>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</si>
  <si>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</si>
  <si>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</si>
  <si>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</si>
  <si>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</si>
  <si>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</si>
  <si>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</si>
  <si>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</si>
  <si>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</si>
  <si>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</si>
  <si>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</si>
  <si>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</si>
  <si>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</si>
  <si>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</si>
  <si>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</si>
  <si>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</si>
  <si>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</si>
  <si>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</si>
  <si>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</si>
  <si>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</si>
  <si>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</si>
  <si>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</si>
  <si>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</si>
  <si>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</si>
  <si>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</si>
  <si>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</si>
  <si>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</si>
  <si>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</si>
  <si>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</si>
  <si>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</si>
  <si>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</si>
  <si>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</si>
  <si>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</si>
  <si>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</si>
  <si>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</si>
  <si>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</si>
  <si>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</si>
  <si>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</si>
  <si>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</si>
  <si>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</si>
  <si>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</si>
  <si>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</si>
  <si>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</si>
  <si>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</si>
  <si>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</si>
  <si>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</si>
  <si>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</si>
  <si>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</si>
  <si>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</si>
  <si>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</si>
  <si>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</si>
  <si>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</si>
  <si>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</si>
  <si>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</si>
  <si>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</si>
  <si>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</si>
  <si>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</si>
  <si>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</si>
  <si>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</si>
  <si>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</si>
  <si>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</si>
  <si>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</si>
  <si>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</si>
  <si>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</si>
  <si>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</si>
  <si>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</si>
  <si>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</si>
  <si>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</si>
  <si>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</si>
  <si>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</si>
  <si>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</si>
  <si>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</si>
  <si>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</si>
  <si>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</si>
  <si>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</si>
  <si>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</si>
  <si>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</si>
  <si>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</si>
  <si>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</si>
  <si>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</si>
  <si>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</si>
  <si>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</si>
  <si>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</si>
  <si>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</si>
  <si>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</si>
  <si>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</si>
  <si>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</si>
  <si>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</si>
  <si>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</si>
  <si>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</si>
  <si>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</si>
  <si>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</si>
  <si>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</si>
  <si>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</si>
  <si>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</si>
  <si>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</si>
  <si>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</si>
  <si>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</si>
  <si>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</si>
  <si>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</si>
  <si>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</si>
  <si>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</si>
  <si>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</si>
  <si>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</si>
  <si>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</si>
  <si>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</si>
  <si>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</si>
  <si>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</si>
  <si>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</si>
  <si>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</si>
  <si>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</si>
  <si>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</si>
  <si>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</si>
  <si>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</si>
  <si>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</si>
  <si>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</si>
  <si>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</si>
  <si>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</si>
  <si>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</si>
  <si>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</si>
  <si>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</si>
  <si>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</si>
  <si>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</si>
  <si>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</si>
  <si>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</si>
  <si>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</si>
  <si>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</si>
  <si>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</si>
  <si>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</si>
  <si>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</si>
  <si>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</si>
  <si>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</si>
  <si>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</si>
  <si>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</si>
  <si>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</si>
  <si>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</si>
  <si>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</si>
  <si>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</si>
  <si>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</si>
  <si>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</si>
  <si>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</si>
  <si>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</si>
  <si>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</si>
  <si>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</si>
  <si>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</si>
  <si>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</si>
  <si>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</si>
  <si>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</si>
  <si>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</si>
  <si>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</si>
  <si>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</si>
  <si>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</si>
  <si>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</si>
  <si>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</si>
  <si>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</si>
  <si>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</si>
  <si>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</si>
  <si>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</si>
  <si>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</si>
  <si>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</si>
  <si>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</si>
  <si>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</si>
  <si>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</si>
  <si>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</si>
  <si>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</si>
  <si>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</si>
  <si>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</si>
  <si>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</si>
  <si>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</si>
  <si>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</si>
  <si>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</si>
  <si>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</si>
  <si>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</si>
  <si>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</si>
  <si>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</si>
  <si>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</si>
  <si>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</si>
  <si>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</si>
  <si>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</si>
  <si>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</si>
  <si>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</si>
  <si>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</si>
  <si>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</si>
  <si>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</si>
  <si>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</si>
  <si>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</si>
  <si>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</si>
  <si>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</si>
  <si>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</si>
  <si>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</si>
  <si>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</si>
  <si>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</si>
  <si>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</si>
  <si>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</si>
  <si>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</si>
  <si>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</si>
  <si>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</si>
  <si>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</si>
  <si>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</si>
  <si>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</si>
  <si>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</si>
  <si>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</si>
  <si>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</si>
  <si>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</si>
  <si>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</si>
  <si>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</si>
  <si>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</si>
  <si>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</si>
  <si>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</si>
  <si>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</si>
  <si>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</si>
  <si>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</si>
  <si>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</si>
  <si>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</si>
  <si>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</si>
  <si>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</si>
  <si>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</si>
  <si>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</si>
  <si>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</si>
  <si>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</si>
  <si>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</si>
  <si>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</si>
  <si>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</si>
  <si>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</si>
  <si>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</si>
  <si>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</si>
  <si>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</si>
  <si>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</si>
  <si>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</si>
  <si>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</si>
  <si>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</si>
  <si>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</si>
  <si>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</si>
  <si>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</si>
  <si>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</si>
  <si>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</si>
  <si>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</si>
  <si>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</si>
  <si>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</si>
  <si>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</si>
  <si>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</si>
  <si>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</si>
  <si>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</si>
  <si>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</si>
  <si>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</si>
  <si>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</si>
  <si>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</si>
  <si>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</si>
  <si>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</si>
  <si>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</si>
  <si>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</si>
  <si>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</si>
  <si>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</si>
  <si>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</si>
  <si>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</si>
  <si>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</si>
  <si>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</si>
  <si>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</si>
  <si>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</si>
  <si>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</si>
  <si>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</si>
  <si>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</si>
  <si>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</si>
  <si>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</si>
  <si>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</si>
  <si>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</si>
  <si>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</si>
  <si>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</si>
  <si>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</si>
  <si>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</si>
  <si>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</si>
  <si>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</si>
  <si>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</si>
  <si>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</si>
  <si>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</si>
  <si>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</si>
  <si>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</si>
  <si>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</si>
  <si>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</si>
  <si>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</si>
  <si>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</si>
  <si>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</si>
  <si>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</si>
  <si>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</si>
  <si>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</si>
  <si>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</si>
  <si>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</si>
  <si>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</si>
  <si>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</si>
  <si>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</si>
  <si>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</si>
  <si>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</si>
  <si>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</si>
  <si>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</si>
  <si>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</si>
  <si>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</si>
  <si>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</si>
  <si>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</si>
  <si>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</si>
  <si>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</si>
  <si>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</si>
  <si>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</si>
  <si>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</si>
  <si>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</si>
  <si>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</si>
  <si>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</si>
  <si>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</si>
  <si>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</si>
  <si>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</si>
  <si>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</si>
  <si>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</si>
  <si>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</si>
  <si>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</si>
  <si>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</si>
  <si>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</si>
  <si>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</si>
  <si>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</si>
  <si>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</si>
  <si>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</si>
  <si>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</si>
  <si>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</si>
  <si>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</si>
  <si>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</si>
  <si>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</si>
  <si>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</si>
  <si>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</si>
  <si>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</si>
  <si>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</si>
  <si>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</si>
  <si>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</si>
  <si>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</si>
  <si>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</si>
  <si>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</si>
  <si>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</si>
  <si>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</si>
  <si>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</si>
  <si>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</si>
  <si>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</si>
  <si>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</si>
  <si>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</si>
  <si>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</si>
  <si>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</si>
  <si>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</si>
  <si>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</si>
  <si>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</si>
  <si>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</si>
  <si>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</si>
  <si>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</si>
  <si>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</si>
  <si>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</si>
  <si>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</si>
  <si>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</si>
  <si>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</si>
  <si>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</si>
  <si>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</si>
  <si>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</si>
  <si>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</si>
  <si>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</si>
  <si>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</si>
  <si>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</si>
  <si>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</si>
  <si>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</si>
  <si>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</si>
  <si>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</si>
  <si>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</si>
  <si>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</si>
  <si>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</si>
  <si>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</si>
  <si>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</si>
  <si>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</si>
  <si>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</si>
  <si>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</si>
  <si>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</si>
  <si>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</si>
  <si>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</si>
  <si>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</si>
  <si>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</si>
  <si>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</si>
  <si>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</si>
  <si>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</si>
  <si>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</si>
  <si>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</si>
  <si>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</si>
  <si>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</si>
  <si>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</si>
  <si>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</si>
  <si>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</si>
  <si>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</si>
  <si>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</si>
  <si>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</si>
  <si>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</si>
  <si>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</si>
  <si>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</si>
  <si>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</si>
  <si>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</si>
  <si>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</si>
  <si>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</si>
  <si>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</si>
  <si>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</si>
  <si>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</si>
  <si>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</si>
  <si>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</si>
  <si>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</si>
  <si>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</si>
  <si>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</si>
  <si>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</si>
  <si>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</si>
  <si>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</si>
  <si>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</si>
  <si>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</si>
  <si>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</si>
  <si>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</si>
  <si>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</si>
  <si>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</si>
  <si>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</si>
  <si>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</si>
  <si>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</si>
  <si>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</si>
  <si>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</si>
  <si>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</si>
  <si>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</si>
  <si>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</si>
  <si>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</si>
  <si>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</si>
  <si>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</si>
  <si>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</si>
  <si>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</si>
  <si>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</si>
  <si>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</si>
  <si>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</si>
  <si>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</si>
  <si>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</si>
  <si>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</si>
  <si>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</si>
  <si>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</si>
  <si>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</si>
  <si>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</si>
  <si>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</si>
  <si>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</si>
  <si>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</si>
  <si>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</si>
  <si>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</si>
  <si>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</si>
  <si>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</si>
  <si>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</si>
  <si>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</si>
  <si>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</si>
  <si>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</si>
  <si>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</si>
  <si>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</si>
  <si>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</si>
  <si>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</si>
  <si>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</si>
  <si>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</si>
  <si>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</si>
  <si>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</si>
  <si>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</si>
  <si>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</si>
  <si>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</si>
  <si>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</si>
  <si>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</si>
  <si>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</si>
  <si>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</si>
  <si>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</si>
  <si>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</si>
  <si>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</si>
  <si>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</si>
  <si>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</si>
  <si>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</si>
  <si>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</si>
  <si>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</si>
  <si>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</si>
  <si>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</si>
  <si>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</si>
  <si>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</si>
  <si>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</si>
  <si>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</si>
  <si>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</si>
  <si>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</si>
  <si>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</si>
  <si>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</si>
  <si>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</si>
  <si>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</si>
  <si>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</si>
  <si>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</si>
  <si>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</si>
  <si>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</si>
  <si>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</si>
  <si>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</si>
  <si>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</si>
  <si>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</si>
  <si>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</si>
  <si>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</si>
  <si>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</si>
  <si>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</si>
  <si>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</si>
  <si>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</si>
  <si>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</si>
  <si>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</si>
  <si>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</si>
  <si>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</si>
  <si>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</si>
  <si>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</si>
  <si>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</si>
  <si>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</si>
  <si>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</si>
  <si>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</si>
  <si>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</si>
  <si>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</si>
  <si>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</si>
  <si>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</si>
  <si>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</si>
  <si>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</si>
  <si>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</si>
  <si>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</si>
  <si>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</si>
  <si>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</si>
  <si>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</si>
  <si>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</si>
  <si>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</si>
  <si>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</si>
  <si>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</si>
  <si>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</si>
  <si>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</si>
  <si>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</si>
  <si>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</si>
  <si>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</si>
  <si>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</si>
  <si>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</si>
  <si>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</si>
  <si>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</si>
  <si>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</si>
  <si>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</si>
  <si>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</si>
  <si>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</si>
  <si>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</si>
  <si>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</si>
  <si>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</si>
  <si>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</si>
  <si>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</si>
  <si>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</si>
  <si>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</si>
  <si>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</si>
  <si>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</si>
  <si>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</si>
  <si>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</si>
  <si>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</si>
  <si>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</si>
  <si>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</si>
  <si>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</si>
  <si>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</si>
  <si>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</si>
  <si>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</si>
  <si>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</si>
  <si>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</si>
  <si>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</si>
  <si>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</si>
  <si>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</si>
  <si>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</si>
  <si>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</si>
  <si>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</si>
  <si>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</si>
  <si>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</si>
  <si>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</si>
  <si>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</si>
  <si>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</si>
  <si>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</si>
  <si>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</si>
  <si>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</si>
  <si>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</si>
  <si>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</si>
  <si>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</si>
  <si>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</si>
  <si>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</si>
  <si>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</si>
  <si>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</si>
  <si>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</si>
  <si>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</si>
  <si>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</si>
  <si>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</si>
  <si>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</si>
  <si>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</si>
  <si>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</si>
  <si>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</si>
  <si>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</si>
  <si>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</si>
  <si>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</si>
  <si>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</si>
  <si>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</si>
  <si>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</si>
  <si>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</si>
  <si>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</si>
  <si>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</si>
  <si>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</si>
  <si>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</si>
  <si>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</si>
  <si>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</si>
  <si>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</si>
  <si>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</si>
  <si>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</si>
  <si>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</si>
  <si>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</si>
  <si>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</si>
  <si>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</si>
  <si>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</si>
  <si>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</si>
  <si>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</si>
  <si>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</si>
  <si>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</si>
  <si>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</si>
  <si>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</si>
  <si>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</si>
  <si>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</si>
  <si>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</si>
  <si>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</si>
  <si>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</si>
  <si>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</si>
  <si>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</si>
  <si>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</si>
  <si>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</si>
  <si>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</si>
  <si>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</si>
  <si>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</si>
  <si>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</si>
  <si>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</si>
  <si>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</si>
  <si>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</si>
  <si>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</si>
  <si>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</si>
  <si>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</si>
  <si>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</si>
  <si>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</si>
  <si>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</si>
  <si>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</si>
  <si>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</si>
  <si>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</si>
  <si>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</si>
  <si>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</si>
  <si>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</si>
  <si>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</si>
  <si>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</si>
  <si>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</si>
  <si>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</si>
  <si>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</si>
  <si>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</si>
  <si>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</si>
  <si>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</si>
  <si>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</si>
  <si>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</si>
  <si>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</si>
  <si>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</si>
  <si>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</si>
  <si>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</si>
  <si>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</si>
  <si>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</si>
  <si>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</si>
  <si>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</si>
  <si>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</si>
  <si>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</si>
  <si>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</si>
  <si>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</si>
  <si>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</si>
  <si>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</si>
  <si>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</si>
  <si>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</si>
  <si>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</si>
  <si>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</si>
  <si>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</si>
  <si>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</si>
  <si>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</si>
  <si>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</si>
  <si>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</si>
  <si>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</si>
  <si>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</si>
  <si>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</si>
  <si>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</si>
  <si>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</si>
  <si>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</si>
  <si>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</si>
  <si>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</si>
  <si>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</si>
  <si>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</si>
  <si>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</si>
  <si>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</si>
  <si>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</si>
  <si>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</si>
  <si>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</si>
  <si>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</si>
  <si>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</si>
  <si>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</si>
  <si>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</si>
  <si>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</si>
  <si>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</si>
  <si>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</si>
  <si>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</si>
  <si>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</si>
  <si>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</si>
  <si>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</si>
  <si>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</si>
  <si>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</si>
  <si>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</si>
  <si>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</si>
  <si>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</si>
  <si>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</si>
  <si>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</si>
  <si>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</si>
  <si>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</si>
  <si>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</si>
  <si>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</si>
  <si>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</si>
  <si>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</si>
  <si>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</si>
  <si>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</si>
  <si>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</si>
  <si>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</si>
  <si>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</si>
  <si>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</si>
  <si>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</si>
  <si>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</si>
  <si>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</si>
  <si>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</si>
  <si>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</si>
  <si>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</si>
  <si>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</si>
  <si>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</si>
  <si>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</si>
  <si>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</si>
  <si>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</si>
  <si>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</si>
  <si>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</si>
  <si>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</si>
  <si>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</si>
  <si>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</si>
  <si>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</si>
  <si>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</si>
  <si>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</si>
  <si>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</si>
  <si>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</si>
  <si>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</si>
  <si>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</si>
  <si>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</si>
  <si>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</si>
  <si>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</si>
  <si>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</si>
  <si>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</si>
  <si>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</si>
  <si>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</si>
  <si>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</si>
  <si>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</si>
  <si>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</si>
  <si>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</si>
  <si>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</si>
  <si>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</si>
  <si>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</si>
  <si>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</si>
  <si>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</si>
  <si>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</si>
  <si>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</si>
  <si>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</si>
  <si>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</si>
  <si>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</si>
  <si>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</si>
  <si>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</si>
  <si>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</si>
  <si>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</si>
  <si>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</si>
  <si>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</si>
  <si>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</si>
  <si>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</si>
  <si>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</si>
  <si>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</si>
  <si>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</si>
  <si>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</si>
  <si>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</si>
  <si>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</si>
  <si>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</si>
  <si>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</si>
  <si>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</si>
  <si>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</si>
  <si>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</si>
  <si>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</si>
  <si>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</si>
  <si>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</si>
  <si>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</si>
  <si>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</si>
  <si>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</si>
  <si>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</si>
  <si>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</si>
  <si>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</si>
  <si>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</si>
  <si>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</si>
  <si>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</si>
  <si>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</si>
  <si>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</si>
  <si>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</si>
  <si>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</si>
  <si>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</si>
  <si>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</si>
  <si>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</si>
  <si>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</si>
  <si>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</si>
  <si>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</si>
  <si>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</si>
  <si>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</si>
  <si>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</si>
  <si>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</si>
  <si>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</si>
  <si>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</si>
  <si>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</si>
  <si>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</si>
  <si>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</si>
  <si>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</si>
  <si>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</si>
  <si>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</si>
  <si>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</si>
  <si>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</si>
  <si>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</si>
  <si>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</si>
  <si>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</si>
  <si>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</si>
  <si>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</si>
  <si>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</si>
  <si>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</si>
  <si>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</si>
  <si>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</si>
  <si>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</si>
  <si>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</si>
  <si>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</si>
  <si>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</si>
  <si>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</si>
  <si>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</si>
  <si>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</si>
  <si>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</si>
  <si>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</si>
  <si>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</si>
  <si>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</si>
  <si>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</si>
  <si>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</si>
  <si>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</si>
  <si>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</si>
  <si>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</si>
  <si>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</si>
  <si>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</si>
  <si>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</si>
  <si>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</si>
  <si>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</si>
  <si>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</si>
  <si>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</si>
  <si>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</si>
  <si>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</si>
  <si>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</si>
  <si>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</si>
  <si>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</si>
  <si>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</si>
  <si>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</si>
  <si>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</si>
  <si>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</si>
  <si>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</si>
  <si>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</si>
  <si>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</si>
  <si>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</si>
  <si>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</si>
  <si>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</si>
  <si>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</si>
  <si>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</si>
  <si>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</si>
  <si>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</si>
  <si>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</si>
  <si>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</si>
  <si>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</si>
  <si>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</si>
  <si>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</si>
  <si>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</si>
  <si>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</si>
  <si>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</si>
  <si>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</si>
  <si>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</si>
  <si>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</si>
  <si>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</si>
  <si>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</si>
  <si>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</si>
  <si>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</si>
  <si>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</si>
  <si>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</si>
  <si>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</si>
  <si>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</si>
  <si>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</si>
  <si>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</si>
  <si>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</si>
  <si>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</si>
  <si>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</si>
  <si>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</si>
  <si>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</si>
  <si>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</si>
  <si>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</si>
  <si>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</si>
  <si>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</si>
  <si>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</si>
  <si>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</si>
  <si>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</si>
  <si>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</si>
  <si>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</si>
  <si>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</si>
  <si>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</si>
  <si>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</si>
  <si>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</si>
  <si>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</si>
  <si>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</si>
  <si>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</si>
  <si>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</si>
  <si>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</si>
  <si>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</si>
  <si>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</si>
  <si>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</si>
  <si>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</si>
  <si>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</si>
  <si>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</si>
  <si>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</si>
  <si>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</si>
  <si>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</si>
  <si>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</si>
  <si>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</si>
  <si>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</si>
  <si>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</si>
  <si>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</si>
  <si>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</si>
  <si>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</si>
  <si>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</si>
  <si>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</si>
  <si>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</si>
  <si>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</si>
  <si>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</si>
  <si>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</si>
  <si>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</si>
  <si>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</si>
  <si>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</si>
  <si>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</si>
  <si>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</si>
  <si>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</si>
  <si>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</si>
  <si>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</si>
  <si>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</si>
  <si>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</si>
  <si>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</si>
  <si>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</si>
  <si>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</si>
  <si>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</si>
  <si>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</si>
  <si>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</si>
  <si>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</si>
  <si>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</si>
  <si>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</si>
  <si>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</si>
  <si>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</si>
  <si>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</si>
  <si>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</si>
  <si>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</si>
  <si>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</si>
  <si>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</si>
  <si>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</si>
  <si>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</si>
  <si>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</si>
  <si>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</si>
  <si>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</si>
  <si>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</si>
  <si>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</si>
  <si>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</si>
  <si>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</si>
  <si>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</si>
  <si>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</si>
  <si>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</si>
  <si>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</si>
  <si>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</si>
  <si>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</si>
  <si>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</si>
  <si>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</si>
  <si>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</si>
  <si>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</si>
  <si>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</si>
  <si>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</si>
  <si>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</si>
  <si>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</si>
  <si>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</si>
  <si>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</si>
  <si>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</si>
  <si>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</si>
  <si>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</si>
  <si>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</si>
  <si>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</si>
  <si>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</si>
  <si>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</si>
  <si>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</si>
  <si>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</si>
  <si>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</si>
  <si>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</si>
  <si>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</si>
  <si>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</si>
  <si>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</si>
  <si>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</si>
  <si>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</si>
  <si>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</si>
  <si>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</si>
  <si>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</si>
  <si>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</si>
  <si>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</si>
  <si>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</si>
  <si>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</si>
  <si>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</si>
  <si>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</si>
  <si>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</si>
  <si>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</si>
  <si>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</si>
  <si>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</si>
  <si>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</si>
  <si>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</si>
  <si>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</si>
  <si>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</si>
  <si>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</si>
  <si>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</si>
  <si>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</si>
  <si>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</si>
  <si>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</si>
  <si>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</si>
  <si>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</si>
  <si>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</si>
  <si>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</si>
  <si>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</si>
  <si>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</si>
  <si>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</si>
  <si>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</si>
  <si>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</si>
  <si>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</si>
  <si>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</si>
  <si>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</si>
  <si>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</si>
  <si>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</si>
  <si>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</si>
  <si>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</si>
  <si>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</si>
  <si>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</si>
  <si>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</si>
  <si>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</si>
  <si>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</si>
  <si>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</si>
  <si>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</si>
  <si>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</si>
  <si>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</si>
  <si>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</si>
  <si>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</si>
  <si>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</si>
  <si>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</si>
  <si>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</si>
  <si>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</si>
  <si>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</si>
  <si>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</si>
  <si>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</si>
  <si>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</si>
  <si>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</si>
  <si>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</si>
  <si>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</si>
  <si>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</si>
  <si>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</si>
  <si>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</si>
  <si>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</si>
  <si>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</si>
  <si>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</si>
  <si>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</si>
  <si>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</si>
  <si>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</si>
  <si>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</si>
  <si>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</si>
  <si>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</si>
  <si>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</si>
  <si>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</si>
  <si>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</si>
  <si>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</si>
  <si>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</si>
  <si>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</si>
  <si>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</si>
  <si>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</si>
  <si>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</si>
  <si>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</si>
  <si>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</si>
  <si>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</si>
  <si>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</si>
  <si>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</si>
  <si>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</si>
  <si>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</si>
  <si>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</si>
  <si>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</si>
  <si>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</si>
  <si>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</si>
  <si>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</si>
  <si>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</si>
  <si>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</si>
  <si>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</si>
  <si>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</si>
  <si>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</si>
  <si>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</si>
  <si>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</si>
  <si>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</si>
  <si>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</si>
  <si>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</si>
  <si>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</si>
  <si>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</si>
  <si>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</si>
  <si>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</si>
  <si>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</si>
  <si>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</si>
  <si>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</si>
  <si>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</si>
  <si>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</si>
  <si>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</si>
  <si>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</si>
  <si>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</si>
  <si>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</si>
  <si>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</si>
  <si>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</si>
  <si>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</si>
  <si>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</si>
  <si>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</si>
  <si>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</si>
  <si>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</si>
  <si>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</si>
  <si>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</si>
  <si>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</si>
  <si>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</si>
  <si>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</si>
  <si>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</si>
  <si>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</si>
  <si>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</si>
  <si>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</si>
  <si>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</si>
  <si>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</si>
  <si>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</si>
  <si>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</si>
  <si>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</si>
  <si>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</si>
  <si>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</si>
  <si>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</si>
  <si>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</si>
  <si>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</si>
  <si>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</si>
  <si>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</si>
  <si>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</si>
  <si>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</si>
  <si>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</si>
  <si>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</si>
  <si>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</si>
  <si>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</si>
  <si>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</si>
  <si>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</si>
  <si>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</si>
  <si>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</si>
  <si>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</si>
  <si>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</si>
  <si>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</si>
  <si>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</si>
  <si>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</si>
  <si>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</si>
  <si>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</si>
  <si>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</si>
  <si>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</si>
  <si>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</si>
  <si>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</si>
  <si>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</si>
  <si>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</si>
  <si>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</si>
  <si>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</si>
  <si>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</si>
  <si>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</si>
  <si>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</si>
  <si>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</si>
  <si>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</si>
  <si>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</si>
  <si>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</si>
  <si>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</si>
  <si>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</si>
  <si>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</si>
  <si>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</si>
  <si>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</si>
  <si>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</si>
  <si>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</si>
  <si>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</si>
  <si>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</si>
  <si>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</si>
  <si>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</si>
  <si>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</si>
  <si>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</si>
  <si>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</si>
  <si>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</si>
  <si>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</si>
  <si>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</si>
  <si>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</si>
  <si>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</si>
  <si>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</si>
  <si>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</si>
  <si>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</si>
  <si>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</si>
  <si>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</si>
  <si>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</si>
  <si>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</si>
  <si>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</si>
  <si>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</si>
  <si>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</si>
  <si>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</si>
  <si>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</si>
  <si>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</si>
  <si>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</si>
  <si>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</si>
  <si>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</si>
  <si>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</si>
  <si>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</si>
  <si>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</si>
  <si>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</si>
  <si>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</si>
  <si>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</si>
  <si>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</si>
  <si>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</si>
  <si>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</si>
  <si>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</si>
  <si>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</si>
  <si>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</si>
  <si>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</si>
  <si>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</si>
  <si>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</si>
  <si>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</si>
  <si>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</si>
  <si>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</si>
  <si>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</si>
  <si>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</si>
  <si>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</si>
  <si>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</si>
  <si>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</si>
  <si>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</si>
  <si>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</si>
  <si>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</si>
  <si>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</si>
  <si>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</si>
  <si>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</si>
  <si>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</si>
  <si>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</si>
  <si>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</si>
  <si>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</si>
  <si>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</si>
  <si>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</si>
  <si>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</si>
  <si>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</si>
  <si>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</si>
  <si>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</si>
  <si>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</si>
  <si>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</si>
  <si>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</si>
  <si>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</si>
  <si>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</si>
  <si>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</si>
  <si>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</si>
  <si>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</si>
  <si>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</si>
  <si>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</si>
  <si>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</si>
  <si>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</si>
  <si>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</si>
  <si>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</si>
  <si>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</si>
  <si>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</si>
  <si>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</si>
  <si>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</si>
  <si>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</si>
  <si>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</si>
  <si>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</si>
  <si>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</si>
  <si>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</si>
  <si>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</si>
  <si>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</si>
  <si>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</si>
  <si>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</si>
  <si>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</si>
  <si>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</si>
  <si>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</si>
  <si>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</si>
  <si>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</si>
  <si>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</si>
  <si>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</si>
  <si>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</si>
  <si>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</si>
  <si>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</si>
  <si>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</si>
  <si>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</si>
  <si>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</si>
  <si>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</si>
  <si>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</si>
  <si>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</si>
  <si>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</si>
  <si>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</si>
  <si>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</si>
  <si>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</si>
  <si>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</si>
  <si>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</si>
  <si>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</si>
  <si>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</si>
  <si>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</si>
  <si>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</si>
  <si>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</si>
  <si>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</si>
  <si>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</si>
  <si>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</si>
  <si>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</si>
  <si>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</si>
  <si>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</si>
  <si>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</si>
  <si>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</si>
  <si>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</si>
  <si>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</si>
  <si>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</si>
  <si>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</si>
  <si>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</si>
  <si>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</si>
  <si>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</si>
  <si>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</si>
  <si>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</si>
  <si>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</si>
  <si>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</si>
  <si>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</si>
  <si>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</si>
  <si>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</si>
  <si>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</si>
  <si>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</si>
  <si>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</si>
  <si>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</si>
  <si>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</si>
  <si>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</si>
  <si>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</si>
  <si>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</si>
  <si>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</si>
  <si>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</si>
  <si>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</si>
  <si>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</si>
  <si>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</si>
  <si>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</si>
  <si>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</si>
  <si>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</si>
  <si>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</si>
  <si>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</si>
  <si>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</si>
  <si>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</si>
  <si>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</si>
  <si>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</si>
  <si>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</si>
  <si>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</si>
  <si>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</si>
  <si>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</si>
  <si>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</si>
  <si>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</si>
  <si>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</si>
  <si>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</si>
  <si>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</si>
  <si>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</si>
  <si>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</si>
  <si>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</si>
  <si>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</si>
  <si>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</si>
  <si>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</si>
  <si>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</si>
  <si>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</si>
  <si>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</si>
  <si>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</si>
  <si>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</si>
  <si>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</si>
  <si>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</si>
  <si>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</si>
  <si>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</si>
  <si>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</si>
  <si>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</si>
  <si>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</si>
  <si>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</si>
  <si>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</si>
  <si>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</si>
  <si>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</si>
  <si>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</si>
  <si>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</si>
  <si>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</si>
  <si>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</si>
  <si>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</si>
  <si>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</si>
  <si>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</si>
  <si>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</si>
  <si>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</si>
  <si>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</si>
  <si>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</si>
  <si>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</si>
  <si>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</si>
  <si>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</si>
  <si>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</si>
  <si>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</si>
  <si>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</si>
  <si>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</si>
  <si>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</si>
  <si>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</si>
  <si>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</si>
  <si>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</si>
  <si>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</si>
  <si>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</si>
  <si>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</si>
  <si>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</si>
  <si>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</si>
  <si>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</si>
  <si>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</si>
  <si>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</si>
  <si>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</si>
  <si>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</si>
  <si>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</si>
  <si>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</si>
  <si>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</si>
  <si>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</si>
  <si>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</si>
  <si>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</si>
  <si>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</si>
  <si>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</si>
  <si>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</si>
  <si>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</si>
  <si>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</si>
  <si>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</si>
  <si>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</si>
  <si>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</si>
  <si>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</si>
  <si>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</si>
  <si>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</si>
  <si>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</si>
  <si>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</si>
  <si>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</si>
  <si>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</si>
  <si>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</si>
  <si>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</si>
  <si>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</si>
  <si>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</si>
  <si>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</si>
  <si>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</si>
  <si>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</si>
  <si>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</si>
  <si>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</si>
  <si>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</si>
  <si>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</si>
  <si>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</si>
  <si>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</si>
  <si>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</si>
  <si>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</si>
  <si>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</si>
  <si>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</si>
  <si>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</si>
  <si>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</si>
  <si>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</si>
  <si>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</si>
  <si>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</si>
  <si>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</si>
  <si>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</si>
  <si>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</si>
  <si>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</si>
  <si>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</si>
  <si>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</si>
  <si>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</si>
  <si>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</si>
  <si>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</si>
  <si>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</si>
  <si>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</si>
  <si>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</si>
  <si>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</si>
  <si>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</si>
  <si>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</si>
  <si>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</si>
  <si>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</si>
  <si>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</si>
  <si>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</si>
  <si>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</si>
  <si>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</si>
  <si>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</si>
  <si>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</si>
  <si>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</si>
  <si>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</si>
  <si>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</si>
  <si>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</si>
  <si>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</si>
  <si>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</si>
  <si>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</si>
  <si>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</si>
  <si>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</si>
  <si>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</si>
  <si>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</si>
  <si>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</si>
  <si>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</si>
  <si>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</si>
  <si>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</si>
  <si>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</si>
  <si>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</si>
  <si>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</si>
  <si>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</si>
  <si>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</si>
  <si>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</si>
  <si>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</si>
  <si>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</si>
  <si>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</si>
  <si>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</si>
  <si>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</si>
  <si>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</si>
  <si>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</si>
  <si>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</si>
  <si>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</si>
  <si>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</si>
  <si>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</si>
  <si>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</si>
  <si>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</si>
  <si>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</si>
  <si>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</si>
  <si>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</si>
  <si>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</si>
  <si>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</si>
  <si>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</si>
  <si>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</si>
  <si>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</si>
  <si>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</si>
  <si>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</si>
  <si>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</si>
  <si>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</si>
  <si>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</si>
  <si>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</si>
  <si>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</si>
  <si>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</si>
  <si>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</si>
  <si>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</si>
  <si>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</si>
  <si>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</si>
  <si>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</si>
  <si>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</si>
  <si>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</si>
  <si>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</si>
  <si>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</si>
  <si>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</si>
  <si>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</si>
  <si>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</si>
  <si>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</si>
  <si>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</si>
  <si>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</si>
  <si>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</si>
  <si>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</si>
  <si>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</si>
  <si>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</si>
  <si>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</si>
  <si>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</si>
  <si>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</si>
  <si>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</si>
  <si>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</si>
  <si>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</si>
  <si>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</si>
  <si>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</si>
  <si>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</si>
  <si>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</si>
  <si>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</si>
  <si>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</si>
  <si>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</si>
  <si>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</si>
  <si>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</si>
  <si>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</si>
  <si>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</si>
  <si>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</si>
  <si>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</si>
  <si>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</si>
  <si>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</si>
  <si>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</si>
  <si>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</si>
  <si>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</si>
  <si>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</si>
  <si>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</si>
  <si>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</si>
  <si>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</si>
  <si>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</si>
  <si>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</si>
  <si>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</si>
  <si>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</si>
  <si>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</si>
  <si>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</si>
  <si>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</si>
  <si>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</si>
  <si>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</si>
  <si>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</si>
  <si>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</si>
  <si>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</si>
  <si>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</si>
  <si>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</si>
  <si>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</si>
  <si>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</si>
  <si>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</si>
  <si>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</si>
  <si>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</si>
  <si>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</si>
  <si>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</si>
  <si>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</si>
  <si>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</si>
  <si>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</si>
  <si>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</si>
  <si>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</si>
  <si>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</si>
  <si>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</si>
  <si>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</si>
  <si>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</si>
  <si>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</si>
  <si>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</si>
  <si>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</si>
  <si>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</si>
  <si>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</si>
  <si>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</si>
  <si>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</si>
  <si>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</si>
  <si>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</si>
  <si>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</si>
  <si>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</si>
  <si>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</si>
  <si>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</si>
  <si>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</si>
  <si>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</si>
  <si>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</si>
  <si>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</si>
  <si>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</si>
  <si>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</si>
  <si>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</si>
  <si>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</si>
  <si>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</si>
  <si>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</si>
  <si>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</si>
  <si>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</si>
  <si>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</si>
  <si>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</si>
  <si>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</si>
  <si>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</si>
  <si>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</si>
  <si>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</si>
  <si>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</si>
  <si>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</si>
  <si>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</si>
  <si>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</si>
  <si>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</si>
  <si>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</si>
  <si>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</si>
  <si>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</si>
  <si>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</si>
  <si>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</si>
  <si>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</si>
  <si>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</si>
  <si>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</si>
  <si>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</si>
  <si>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</si>
  <si>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</si>
  <si>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</si>
  <si>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</si>
  <si>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</si>
  <si>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</si>
  <si>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</si>
  <si>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</si>
  <si>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</si>
  <si>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</si>
  <si>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</si>
  <si>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</si>
  <si>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</si>
  <si>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</si>
  <si>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</si>
  <si>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</si>
  <si>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</si>
  <si>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</si>
  <si>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</si>
  <si>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</si>
  <si>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</si>
  <si>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</si>
  <si>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</si>
  <si>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</si>
  <si>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</si>
  <si>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</si>
  <si>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</si>
  <si>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</si>
  <si>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</si>
  <si>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</si>
  <si>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</si>
  <si>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</si>
  <si>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</si>
  <si>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</si>
  <si>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</si>
  <si>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</si>
  <si>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</si>
  <si>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</si>
  <si>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</si>
  <si>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</si>
  <si>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</si>
  <si>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</si>
  <si>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</si>
  <si>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</si>
  <si>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</si>
  <si>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</si>
  <si>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</si>
  <si>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</si>
  <si>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</si>
  <si>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</si>
  <si>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</si>
  <si>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</si>
  <si>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</si>
  <si>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</si>
  <si>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</si>
  <si>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</si>
  <si>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</si>
  <si>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</si>
  <si>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</si>
  <si>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</si>
  <si>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</si>
  <si>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</si>
  <si>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</si>
  <si>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</si>
  <si>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</si>
  <si>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</si>
  <si>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</si>
  <si>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</si>
  <si>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</si>
  <si>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</si>
  <si>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</si>
  <si>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</si>
  <si>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</si>
  <si>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</si>
  <si>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</si>
  <si>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</si>
  <si>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</si>
  <si>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</si>
  <si>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</si>
  <si>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</si>
  <si>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</si>
  <si>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</si>
  <si>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</si>
  <si>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</si>
  <si>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</si>
  <si>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</si>
  <si>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</si>
  <si>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</si>
  <si>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</si>
  <si>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</si>
  <si>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</si>
  <si>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</si>
  <si>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</si>
  <si>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</si>
  <si>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</si>
  <si>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</si>
  <si>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</si>
  <si>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</si>
  <si>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</si>
  <si>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</si>
  <si>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</si>
  <si>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</si>
  <si>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</si>
  <si>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</si>
  <si>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</si>
  <si>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</si>
  <si>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</si>
  <si>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</si>
  <si>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</si>
  <si>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</si>
  <si>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</si>
  <si>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</si>
  <si>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</si>
  <si>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</si>
  <si>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</si>
  <si>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</si>
  <si>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</si>
  <si>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</si>
  <si>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</si>
  <si>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</si>
  <si>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</si>
  <si>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</si>
  <si>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</si>
  <si>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</si>
  <si>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</si>
  <si>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</si>
  <si>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</si>
  <si>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</si>
  <si>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</si>
  <si>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</si>
  <si>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</si>
  <si>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</si>
  <si>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</si>
  <si>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</si>
  <si>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</si>
  <si>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</si>
  <si>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</si>
  <si>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</si>
  <si>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</si>
  <si>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</si>
  <si>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</si>
  <si>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</si>
  <si>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</si>
  <si>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</si>
  <si>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</si>
  <si>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</si>
  <si>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</si>
  <si>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</si>
  <si>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</si>
  <si>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</si>
  <si>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</si>
  <si>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</si>
  <si>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</si>
  <si>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</si>
  <si>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</si>
  <si>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</si>
  <si>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</si>
  <si>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</si>
  <si>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</si>
  <si>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</si>
  <si>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</si>
  <si>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</si>
  <si>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</si>
  <si>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</si>
  <si>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</si>
  <si>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</si>
  <si>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</si>
  <si>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</si>
  <si>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</si>
  <si>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</si>
  <si>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</si>
  <si>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</si>
  <si>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</si>
  <si>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</si>
  <si>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</si>
  <si>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</si>
  <si>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</si>
  <si>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</si>
  <si>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</si>
  <si>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</si>
  <si>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</si>
  <si>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</si>
  <si>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</si>
  <si>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</si>
  <si>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</si>
  <si>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</si>
  <si>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</si>
  <si>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</si>
  <si>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</si>
  <si>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</si>
  <si>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</si>
  <si>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</si>
  <si>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</si>
  <si>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</si>
  <si>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</si>
  <si>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</si>
  <si>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</si>
  <si>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</si>
  <si>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</si>
  <si>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</si>
  <si>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</si>
  <si>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</si>
  <si>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</si>
  <si>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</si>
  <si>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</si>
  <si>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</si>
  <si>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</si>
  <si>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</si>
  <si>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</si>
  <si>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</si>
  <si>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</si>
  <si>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</si>
  <si>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</si>
  <si>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</si>
  <si>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</si>
  <si>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</si>
  <si>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</si>
  <si>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</si>
  <si>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</si>
  <si>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</si>
  <si>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</si>
  <si>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</si>
  <si>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</si>
  <si>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</si>
  <si>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</si>
  <si>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</si>
  <si>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</si>
  <si>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</si>
  <si>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</si>
  <si>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</si>
  <si>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</si>
  <si>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</si>
  <si>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</si>
  <si>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</si>
  <si>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</si>
  <si>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</si>
  <si>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</si>
  <si>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</si>
  <si>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</si>
  <si>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</si>
  <si>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</si>
  <si>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</si>
  <si>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</si>
  <si>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</si>
  <si>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</si>
  <si>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</si>
  <si>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</si>
  <si>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</si>
  <si>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</si>
  <si>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</si>
  <si>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</si>
  <si>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</si>
  <si>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</si>
  <si>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</si>
  <si>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</si>
  <si>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</si>
  <si>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</si>
  <si>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</si>
  <si>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</si>
  <si>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</si>
  <si>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</si>
  <si>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</si>
  <si>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</si>
  <si>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</si>
  <si>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</si>
  <si>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</si>
  <si>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</si>
  <si>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</si>
  <si>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</si>
  <si>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</si>
  <si>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</si>
  <si>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</si>
  <si>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</si>
  <si>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</si>
  <si>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</si>
  <si>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</si>
  <si>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</si>
  <si>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</si>
  <si>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</si>
  <si>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</si>
  <si>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</si>
  <si>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</si>
  <si>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</si>
  <si>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</si>
  <si>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</si>
  <si>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</si>
  <si>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</si>
  <si>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</si>
  <si>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</si>
  <si>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</si>
  <si>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</si>
  <si>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</si>
  <si>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</si>
  <si>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</si>
  <si>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</si>
  <si>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</si>
  <si>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</si>
  <si>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</si>
  <si>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</si>
  <si>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</si>
  <si>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</si>
  <si>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</si>
  <si>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</si>
  <si>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</si>
  <si>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</si>
  <si>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</si>
  <si>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</si>
  <si>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</si>
  <si>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</si>
  <si>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</si>
  <si>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</si>
  <si>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</si>
  <si>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</si>
  <si>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</si>
  <si>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</si>
  <si>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</si>
  <si>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</si>
  <si>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</si>
  <si>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</si>
  <si>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</si>
  <si>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</si>
  <si>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</si>
  <si>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</si>
  <si>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</si>
  <si>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</si>
  <si>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</si>
  <si>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</si>
  <si>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</si>
  <si>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</si>
  <si>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</si>
  <si>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</si>
  <si>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</si>
  <si>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</si>
  <si>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</si>
  <si>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</si>
  <si>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</si>
  <si>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</si>
  <si>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</si>
  <si>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</si>
  <si>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</si>
  <si>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</si>
  <si>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</si>
  <si>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</si>
  <si>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</si>
  <si>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</si>
  <si>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</si>
  <si>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</si>
  <si>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</si>
  <si>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</si>
  <si>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</si>
  <si>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</si>
  <si>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</si>
  <si>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</si>
  <si>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</si>
  <si>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</si>
  <si>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</si>
  <si>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</si>
  <si>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</si>
  <si>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</si>
  <si>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</si>
  <si>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</si>
  <si>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</si>
  <si>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</si>
  <si>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</si>
  <si>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</si>
  <si>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</si>
  <si>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</si>
  <si>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</si>
  <si>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</si>
  <si>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</si>
  <si>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</si>
  <si>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</si>
  <si>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</si>
  <si>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</si>
  <si>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</si>
  <si>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</si>
  <si>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</si>
  <si>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</si>
  <si>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</si>
  <si>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</si>
  <si>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</si>
  <si>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</si>
  <si>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</si>
  <si>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</si>
  <si>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</si>
  <si>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</si>
  <si>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</si>
  <si>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</si>
  <si>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</si>
  <si>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</si>
  <si>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</si>
  <si>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</si>
  <si>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</si>
  <si>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</si>
  <si>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</si>
  <si>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</si>
  <si>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</si>
  <si>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</si>
  <si>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</si>
  <si>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</si>
  <si>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</si>
  <si>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</si>
  <si>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</si>
  <si>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</si>
  <si>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</si>
  <si>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</si>
  <si>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</si>
  <si>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</si>
  <si>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</si>
  <si>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</si>
  <si>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</si>
  <si>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</si>
  <si>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</si>
  <si>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</si>
  <si>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</si>
  <si>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</si>
  <si>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</si>
  <si>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</si>
  <si>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</si>
  <si>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</si>
  <si>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</si>
  <si>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</si>
  <si>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</si>
  <si>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</si>
  <si>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</si>
  <si>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</si>
  <si>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</si>
  <si>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</si>
  <si>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</si>
  <si>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</si>
  <si>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</si>
  <si>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</si>
  <si>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</si>
  <si>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</si>
  <si>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</si>
  <si>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</si>
  <si>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</si>
  <si>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</si>
  <si>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</si>
  <si>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</si>
  <si>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</si>
  <si>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</si>
  <si>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</si>
  <si>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</si>
  <si>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</si>
  <si>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</si>
  <si>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</si>
  <si>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</si>
  <si>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</si>
  <si>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</si>
  <si>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</si>
  <si>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</si>
  <si>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</si>
  <si>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</si>
  <si>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</si>
  <si>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</si>
  <si>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</si>
  <si>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</si>
  <si>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</si>
  <si>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</si>
  <si>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</si>
  <si>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</si>
  <si>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</si>
  <si>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</si>
  <si>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</si>
  <si>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</si>
  <si>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</si>
  <si>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</si>
  <si>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</si>
  <si>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</si>
  <si>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</si>
  <si>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</si>
  <si>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</si>
  <si>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</si>
  <si>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</si>
  <si>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</si>
  <si>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</si>
  <si>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</si>
  <si>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</si>
  <si>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</si>
  <si>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</si>
  <si>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</si>
  <si>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</si>
  <si>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</si>
  <si>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</si>
  <si>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</si>
  <si>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</si>
  <si>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</si>
  <si>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</si>
  <si>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</si>
  <si>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</si>
  <si>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</si>
  <si>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</si>
  <si>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</si>
  <si>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</si>
  <si>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</si>
  <si>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</si>
  <si>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</si>
  <si>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</si>
  <si>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</si>
  <si>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</si>
  <si>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</si>
  <si>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</si>
  <si>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</si>
  <si>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</si>
  <si>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</si>
  <si>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</si>
  <si>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</si>
  <si>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</si>
  <si>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</si>
  <si>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</si>
  <si>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</si>
  <si>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</si>
  <si>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</si>
  <si>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</si>
  <si>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</si>
  <si>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</si>
  <si>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</si>
  <si>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</si>
  <si>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</si>
  <si>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</si>
  <si>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</si>
  <si>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</si>
  <si>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</si>
  <si>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</si>
  <si>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</si>
  <si>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</si>
  <si>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</si>
  <si>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</si>
  <si>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</si>
  <si>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</si>
  <si>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</si>
  <si>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</si>
  <si>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</si>
  <si>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</si>
  <si>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</si>
  <si>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</si>
  <si>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</si>
  <si>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</si>
  <si>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</si>
  <si>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</si>
  <si>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</si>
  <si>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</si>
  <si>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</si>
  <si>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</si>
  <si>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</si>
  <si>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</si>
  <si>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</si>
  <si>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</si>
  <si>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</si>
  <si>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</si>
  <si>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</si>
  <si>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</si>
  <si>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</si>
  <si>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</si>
  <si>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</si>
  <si>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</si>
  <si>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</si>
  <si>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</si>
  <si>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</si>
  <si>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</si>
  <si>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</si>
  <si>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</si>
  <si>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</si>
  <si>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</si>
  <si>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</si>
  <si>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</si>
  <si>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</si>
  <si>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</si>
  <si>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</si>
  <si>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</si>
  <si>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</si>
  <si>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</si>
  <si>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</si>
  <si>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</si>
  <si>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</si>
  <si>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</si>
  <si>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</si>
  <si>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</si>
  <si>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</si>
  <si>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</si>
  <si>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</si>
  <si>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</si>
  <si>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</si>
  <si>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</si>
  <si>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</si>
  <si>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</si>
  <si>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</si>
  <si>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</si>
  <si>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</si>
  <si>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</si>
  <si>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</si>
  <si>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</si>
  <si>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</si>
  <si>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</si>
  <si>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</si>
  <si>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</si>
  <si>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</si>
  <si>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</si>
  <si>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</si>
  <si>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</si>
  <si>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</si>
  <si>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</si>
  <si>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</si>
  <si>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</si>
  <si>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</si>
  <si>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</si>
  <si>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</si>
  <si>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</si>
  <si>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</si>
  <si>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</si>
  <si>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</si>
  <si>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</si>
  <si>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</si>
  <si>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</si>
  <si>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</si>
  <si>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</si>
  <si>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</si>
  <si>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</si>
  <si>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</si>
  <si>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</si>
  <si>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</si>
  <si>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</si>
  <si>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</si>
  <si>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</si>
  <si>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</si>
  <si>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</si>
  <si>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</si>
  <si>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</si>
  <si>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</si>
  <si>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</si>
  <si>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</si>
  <si>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</si>
  <si>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</si>
  <si>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</si>
  <si>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</si>
  <si>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</si>
  <si>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</si>
  <si>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</si>
  <si>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</si>
  <si>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</si>
  <si>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</si>
  <si>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</si>
  <si>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</si>
  <si>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</si>
  <si>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</si>
  <si>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</si>
  <si>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</si>
  <si>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</si>
  <si>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</si>
  <si>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</si>
  <si>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</si>
  <si>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</si>
  <si>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</si>
  <si>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</si>
  <si>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</si>
  <si>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</si>
  <si>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</si>
  <si>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</si>
  <si>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</si>
  <si>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</si>
  <si>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</si>
  <si>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</si>
  <si>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</si>
  <si>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</si>
  <si>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</si>
  <si>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</si>
  <si>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</si>
  <si>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</si>
  <si>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</si>
  <si>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</si>
  <si>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</si>
  <si>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</si>
  <si>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</si>
  <si>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</si>
  <si>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</si>
  <si>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</si>
  <si>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</si>
  <si>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</si>
  <si>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</si>
  <si>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</si>
  <si>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</si>
  <si>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</si>
  <si>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</si>
  <si>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</si>
  <si>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</si>
  <si>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</si>
  <si>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</si>
  <si>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</si>
  <si>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</si>
  <si>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</si>
  <si>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</si>
  <si>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</si>
  <si>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</si>
  <si>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</si>
  <si>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</si>
  <si>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</si>
  <si>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</si>
  <si>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</si>
  <si>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</si>
  <si>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</si>
  <si>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</si>
  <si>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</si>
  <si>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</si>
  <si>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</si>
  <si>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</si>
  <si>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</si>
  <si>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</si>
  <si>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</si>
  <si>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</si>
  <si>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</si>
  <si>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</si>
  <si>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</si>
  <si>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</si>
  <si>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</si>
  <si>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</si>
  <si>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</si>
  <si>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</si>
  <si>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</si>
  <si>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</si>
  <si>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</si>
  <si>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</si>
  <si>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</si>
  <si>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</si>
  <si>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</si>
  <si>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</si>
  <si>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</si>
  <si>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</si>
  <si>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</si>
  <si>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</si>
  <si>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</si>
  <si>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</si>
  <si>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</si>
  <si>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</si>
  <si>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</si>
  <si>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</si>
  <si>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</si>
  <si>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</si>
  <si>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</si>
  <si>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</si>
  <si>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</si>
  <si>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</si>
  <si>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</si>
  <si>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</si>
  <si>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</si>
  <si>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</si>
  <si>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</si>
  <si>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</si>
  <si>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</si>
  <si>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</si>
  <si>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</si>
  <si>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</si>
  <si>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</si>
  <si>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</si>
  <si>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</si>
  <si>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</si>
  <si>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</si>
  <si>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</si>
  <si>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</si>
  <si>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</si>
  <si>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</si>
  <si>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</si>
  <si>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</si>
  <si>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</si>
  <si>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</si>
  <si>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</si>
  <si>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</si>
  <si>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</si>
  <si>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</si>
  <si>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</si>
  <si>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</si>
  <si>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</si>
  <si>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</si>
  <si>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</si>
  <si>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</si>
  <si>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</si>
  <si>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</si>
  <si>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</si>
  <si>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</si>
  <si>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</si>
  <si>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</si>
  <si>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</si>
  <si>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</si>
  <si>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</si>
  <si>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</si>
  <si>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</si>
  <si>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</si>
  <si>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</si>
  <si>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</si>
  <si>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</si>
  <si>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</si>
  <si>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</si>
  <si>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</si>
  <si>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</si>
  <si>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</si>
  <si>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</si>
  <si>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</si>
  <si>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</si>
  <si>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</si>
  <si>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</si>
  <si>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</si>
  <si>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</si>
  <si>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</si>
  <si>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</si>
  <si>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</si>
  <si>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</si>
  <si>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</si>
  <si>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</si>
  <si>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</si>
  <si>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</si>
  <si>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</si>
  <si>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</si>
  <si>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</si>
  <si>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</si>
  <si>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</si>
  <si>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</si>
  <si>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</si>
  <si>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</si>
  <si>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</si>
  <si>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</si>
  <si>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</si>
  <si>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</si>
  <si>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</si>
  <si>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</si>
  <si>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</si>
  <si>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</si>
  <si>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</si>
  <si>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</si>
  <si>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</si>
  <si>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</si>
  <si>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</si>
  <si>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</si>
  <si>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</si>
  <si>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</si>
  <si>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</si>
  <si>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</si>
  <si>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</si>
  <si>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</si>
  <si>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</si>
  <si>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</si>
  <si>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</si>
  <si>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</si>
  <si>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</si>
  <si>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</si>
  <si>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</si>
  <si>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</si>
  <si>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</si>
  <si>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</si>
  <si>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</si>
  <si>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</si>
  <si>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</si>
  <si>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</si>
  <si>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</si>
  <si>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</si>
  <si>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</si>
  <si>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</si>
  <si>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</si>
  <si>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</si>
  <si>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</si>
  <si>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</si>
  <si>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</si>
  <si>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</si>
  <si>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</si>
  <si>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</si>
  <si>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</si>
  <si>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</si>
  <si>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</si>
  <si>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</si>
  <si>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</si>
  <si>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</si>
  <si>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</si>
  <si>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</si>
  <si>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</si>
  <si>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</si>
  <si>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</si>
  <si>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</si>
  <si>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</si>
  <si>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</si>
  <si>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</si>
  <si>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</si>
  <si>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</si>
  <si>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</si>
  <si>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</si>
  <si>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</si>
  <si>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</si>
  <si>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</si>
  <si>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</si>
  <si>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</si>
  <si>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</si>
  <si>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</si>
  <si>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</si>
  <si>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</si>
  <si>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</si>
  <si>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</si>
  <si>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</si>
  <si>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</si>
  <si>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</si>
  <si>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</si>
  <si>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</si>
  <si>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</si>
  <si>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</si>
  <si>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</si>
  <si>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</si>
  <si>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</si>
  <si>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</si>
  <si>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</si>
  <si>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</si>
  <si>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</si>
  <si>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</si>
  <si>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</si>
  <si>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</si>
  <si>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</si>
  <si>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</si>
  <si>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</si>
  <si>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</si>
  <si>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</si>
  <si>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</si>
  <si>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</si>
  <si>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</si>
  <si>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</si>
  <si>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</si>
  <si>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</si>
  <si>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</si>
  <si>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</si>
  <si>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</si>
  <si>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</si>
  <si>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</si>
  <si>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</si>
  <si>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</si>
  <si>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</si>
  <si>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</si>
  <si>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</si>
  <si>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</si>
  <si>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</si>
  <si>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</si>
  <si>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</si>
  <si>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</si>
  <si>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</si>
  <si>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</si>
  <si>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</si>
  <si>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</si>
  <si>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</si>
  <si>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</si>
  <si>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</si>
  <si>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</si>
  <si>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</si>
  <si>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</si>
  <si>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</si>
  <si>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</si>
  <si>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</si>
  <si>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</si>
  <si>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</si>
  <si>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</si>
  <si>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</si>
  <si>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</si>
  <si>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</si>
  <si>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</si>
  <si>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</si>
  <si>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</si>
  <si>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</si>
  <si>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</si>
  <si>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</si>
  <si>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</si>
  <si>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</si>
  <si>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</si>
  <si>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</si>
  <si>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</si>
  <si>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</si>
  <si>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</si>
  <si>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</si>
  <si>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</si>
  <si>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</si>
  <si>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</si>
  <si>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</si>
  <si>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</si>
  <si>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</si>
  <si>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</si>
  <si>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</si>
  <si>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</si>
  <si>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</si>
  <si>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</si>
  <si>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</si>
  <si>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</si>
  <si>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</si>
  <si>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</si>
  <si>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</si>
  <si>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</si>
  <si>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</si>
  <si>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</si>
  <si>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</si>
  <si>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</si>
  <si>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</si>
  <si>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</si>
  <si>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</si>
  <si>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</si>
  <si>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</si>
  <si>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</si>
  <si>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</si>
  <si>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</si>
  <si>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</si>
  <si>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</si>
  <si>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</si>
  <si>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</si>
  <si>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</si>
  <si>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</si>
  <si>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</si>
  <si>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</si>
  <si>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</si>
  <si>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</si>
  <si>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</si>
  <si>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</si>
  <si>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</si>
  <si>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</si>
  <si>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</si>
  <si>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</si>
  <si>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</si>
  <si>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</si>
  <si>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</si>
  <si>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</si>
  <si>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</si>
  <si>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</si>
  <si>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</si>
  <si>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</si>
  <si>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</si>
  <si>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</si>
  <si>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</si>
  <si>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</si>
  <si>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</si>
  <si>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</si>
  <si>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</si>
  <si>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</si>
  <si>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</si>
  <si>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</si>
  <si>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</si>
  <si>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</si>
  <si>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</si>
  <si>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</si>
  <si>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</si>
  <si>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</si>
  <si>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</si>
  <si>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</si>
  <si>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</si>
  <si>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</si>
  <si>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</si>
  <si>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</si>
  <si>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</si>
  <si>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</si>
  <si>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</si>
  <si>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</si>
  <si>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</si>
  <si>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</si>
  <si>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</si>
  <si>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</si>
  <si>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</si>
  <si>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</si>
  <si>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</si>
  <si>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</si>
  <si>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</si>
  <si>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</si>
  <si>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</si>
  <si>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</si>
  <si>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</si>
  <si>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</si>
  <si>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</si>
  <si>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</si>
  <si>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</si>
  <si>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</si>
  <si>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</si>
  <si>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</si>
  <si>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</si>
  <si>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</si>
  <si>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</si>
  <si>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</si>
  <si>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</si>
  <si>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</si>
  <si>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</si>
  <si>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</si>
  <si>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</si>
  <si>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</si>
  <si>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</si>
  <si>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</si>
  <si>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</si>
  <si>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</si>
  <si>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</si>
  <si>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</si>
  <si>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</si>
  <si>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</si>
  <si>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</si>
  <si>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</si>
  <si>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</si>
  <si>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</si>
  <si>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</si>
  <si>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</si>
  <si>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</si>
  <si>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</si>
  <si>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</si>
  <si>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</si>
  <si>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</si>
  <si>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</si>
  <si>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</si>
  <si>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</si>
  <si>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</si>
  <si>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</si>
  <si>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</si>
  <si>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</si>
  <si>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</si>
  <si>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</si>
  <si>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</si>
  <si>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</si>
  <si>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</si>
  <si>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</si>
  <si>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</si>
  <si>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</si>
  <si>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</si>
  <si>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</si>
  <si>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</si>
  <si>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</si>
  <si>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</si>
  <si>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</si>
  <si>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</si>
  <si>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</si>
  <si>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</si>
  <si>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</si>
  <si>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</si>
  <si>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</si>
  <si>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</si>
  <si>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</si>
  <si>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</si>
  <si>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</si>
  <si>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</si>
  <si>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</si>
  <si>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</si>
  <si>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</si>
  <si>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</si>
  <si>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</si>
  <si>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</si>
  <si>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</si>
  <si>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</si>
  <si>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</si>
  <si>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</si>
  <si>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</si>
  <si>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</si>
  <si>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</si>
  <si>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</si>
  <si>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</si>
  <si>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</si>
  <si>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</si>
  <si>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</si>
  <si>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</si>
  <si>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</si>
  <si>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</si>
  <si>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</si>
  <si>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</si>
  <si>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</si>
  <si>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</si>
  <si>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</si>
  <si>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</si>
  <si>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</si>
  <si>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</si>
  <si>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</si>
  <si>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</si>
  <si>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</si>
  <si>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</si>
  <si>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</si>
  <si>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</si>
  <si>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</si>
  <si>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</si>
  <si>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</si>
  <si>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</si>
  <si>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</si>
  <si>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</si>
  <si>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</si>
  <si>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</si>
  <si>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</si>
  <si>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</si>
  <si>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</si>
  <si>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</si>
  <si>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</si>
  <si>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</si>
  <si>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</si>
  <si>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</si>
  <si>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</si>
  <si>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</si>
  <si>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</si>
  <si>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</si>
  <si>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</si>
  <si>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</si>
  <si>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</si>
  <si>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</si>
  <si>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</si>
  <si>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</si>
  <si>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</si>
  <si>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</si>
  <si>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</si>
  <si>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</si>
  <si>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</si>
  <si>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</si>
  <si>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</si>
  <si>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</si>
  <si>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</si>
  <si>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</si>
  <si>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</si>
  <si>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</si>
  <si>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</si>
  <si>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</si>
  <si>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</si>
  <si>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</si>
  <si>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</si>
  <si>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</si>
  <si>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</si>
  <si>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</si>
  <si>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</si>
  <si>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</si>
  <si>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</si>
  <si>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</si>
  <si>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</si>
  <si>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</si>
  <si>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</si>
  <si>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</si>
  <si>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</si>
  <si>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</si>
  <si>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</si>
  <si>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</si>
  <si>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</si>
  <si>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</si>
  <si>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</si>
  <si>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</si>
  <si>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</si>
  <si>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</si>
  <si>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</si>
  <si>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</si>
  <si>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</si>
  <si>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</si>
  <si>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</si>
  <si>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</si>
  <si>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</si>
  <si>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</si>
  <si>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</si>
  <si>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</si>
  <si>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</si>
  <si>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</si>
  <si>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</si>
  <si>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</si>
  <si>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</si>
  <si>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</si>
  <si>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</si>
  <si>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</si>
  <si>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</si>
  <si>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</si>
  <si>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</si>
  <si>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</si>
  <si>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</si>
  <si>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</si>
  <si>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</si>
  <si>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</si>
  <si>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</si>
  <si>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</si>
  <si>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</si>
  <si>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</si>
  <si>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</si>
  <si>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</si>
  <si>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</si>
  <si>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</si>
  <si>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</si>
  <si>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</si>
  <si>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</si>
  <si>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</si>
  <si>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</si>
  <si>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</si>
  <si>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</si>
  <si>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</si>
  <si>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</si>
  <si>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</si>
  <si>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</si>
  <si>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</si>
  <si>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</si>
  <si>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</si>
  <si>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</si>
  <si>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</si>
  <si>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</si>
  <si>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</si>
  <si>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</si>
  <si>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</si>
  <si>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</si>
  <si>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</si>
  <si>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</si>
  <si>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</si>
  <si>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</si>
  <si>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</si>
  <si>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</si>
  <si>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</si>
  <si>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</si>
  <si>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</si>
  <si>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</si>
  <si>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</si>
  <si>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</si>
  <si>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</si>
  <si>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</si>
  <si>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</si>
  <si>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</si>
  <si>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</si>
  <si>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</si>
  <si>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</si>
  <si>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</si>
  <si>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</si>
  <si>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</si>
  <si>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</si>
  <si>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</si>
  <si>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</si>
  <si>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</si>
  <si>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</si>
  <si>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</si>
  <si>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</si>
  <si>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</si>
  <si>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</si>
  <si>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</si>
  <si>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</si>
  <si>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</si>
  <si>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</si>
  <si>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</si>
  <si>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</si>
  <si>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</si>
  <si>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</si>
  <si>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</si>
  <si>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</si>
  <si>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</si>
  <si>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</si>
  <si>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</si>
  <si>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</si>
  <si>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</si>
  <si>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</si>
  <si>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</si>
  <si>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</si>
  <si>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</si>
  <si>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</si>
  <si>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</si>
  <si>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</si>
  <si>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</si>
  <si>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</si>
  <si>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</si>
  <si>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</si>
  <si>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</si>
  <si>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</si>
  <si>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</si>
  <si>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</si>
  <si>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</si>
  <si>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</si>
  <si>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</si>
  <si>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</si>
  <si>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</si>
  <si>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</si>
  <si>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</si>
  <si>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</si>
  <si>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</si>
  <si>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</si>
  <si>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</si>
  <si>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</si>
  <si>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</si>
  <si>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</si>
  <si>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</si>
  <si>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</si>
  <si>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</si>
  <si>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</si>
  <si>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</si>
  <si>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</si>
  <si>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</si>
  <si>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</si>
  <si>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</si>
  <si>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</si>
  <si>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</si>
  <si>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</si>
  <si>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</si>
  <si>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</si>
  <si>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</si>
  <si>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</si>
  <si>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</si>
  <si>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</si>
  <si>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</si>
  <si>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</si>
  <si>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</si>
  <si>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</si>
  <si>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</si>
  <si>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</si>
  <si>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</si>
  <si>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</si>
  <si>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</si>
  <si>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</si>
  <si>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</si>
  <si>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</si>
  <si>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</si>
  <si>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</si>
  <si>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</si>
  <si>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</si>
  <si>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</si>
  <si>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</si>
  <si>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</si>
  <si>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</si>
  <si>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</si>
  <si>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</si>
  <si>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</si>
  <si>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</si>
  <si>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</si>
  <si>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</si>
  <si>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</si>
  <si>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</si>
  <si>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</si>
  <si>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</si>
  <si>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</si>
  <si>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</si>
  <si>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</si>
  <si>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</si>
  <si>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</si>
  <si>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</si>
  <si>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</si>
  <si>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</si>
  <si>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</si>
  <si>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</si>
  <si>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</si>
  <si>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</si>
  <si>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</si>
  <si>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</si>
  <si>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</si>
  <si>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</si>
  <si>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</si>
  <si>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</si>
  <si>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</si>
  <si>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</si>
  <si>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</si>
  <si>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</si>
  <si>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</si>
  <si>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</si>
  <si>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</si>
  <si>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</si>
  <si>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</si>
  <si>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</si>
  <si>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</si>
  <si>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</si>
  <si>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</si>
  <si>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</si>
  <si>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</si>
  <si>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</si>
  <si>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</si>
  <si>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</si>
  <si>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</si>
  <si>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</si>
  <si>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</si>
  <si>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</si>
  <si>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</si>
  <si>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</si>
  <si>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</si>
  <si>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</si>
  <si>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</si>
  <si>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</si>
  <si>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</si>
  <si>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</si>
  <si>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</si>
  <si>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</si>
  <si>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</si>
  <si>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</si>
  <si>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</si>
  <si>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</si>
  <si>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</si>
  <si>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</si>
  <si>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</si>
  <si>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</si>
  <si>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</si>
  <si>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</si>
  <si>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</si>
  <si>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</si>
  <si>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</si>
  <si>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</si>
  <si>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</si>
  <si>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</si>
  <si>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</si>
  <si>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</si>
  <si>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</si>
  <si>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</si>
  <si>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</si>
  <si>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</si>
  <si>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</si>
  <si>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</si>
  <si>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</si>
  <si>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</si>
  <si>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</si>
  <si>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</si>
  <si>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</si>
  <si>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</si>
  <si>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</si>
  <si>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</si>
  <si>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</si>
  <si>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</si>
  <si>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</si>
  <si>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</si>
  <si>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</si>
  <si>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</si>
  <si>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</si>
  <si>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</si>
  <si>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</si>
  <si>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</si>
  <si>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</si>
  <si>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</si>
  <si>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</si>
  <si>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</si>
  <si>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</si>
  <si>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</si>
  <si>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</si>
  <si>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</si>
  <si>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</si>
  <si>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</si>
  <si>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</si>
  <si>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</si>
  <si>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</si>
  <si>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</si>
  <si>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</si>
  <si>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</si>
  <si>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</si>
  <si>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</si>
  <si>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</si>
  <si>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</si>
  <si>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</si>
  <si>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</si>
  <si>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</si>
  <si>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</si>
  <si>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</si>
  <si>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</si>
  <si>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</si>
  <si>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</si>
  <si>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</si>
  <si>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</si>
  <si>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</si>
  <si>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</si>
  <si>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</si>
  <si>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</si>
  <si>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</si>
  <si>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</si>
  <si>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</si>
  <si>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</si>
  <si>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</si>
  <si>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</si>
  <si>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</si>
  <si>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</si>
  <si>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</si>
  <si>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</si>
  <si>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</si>
  <si>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</si>
  <si>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</si>
  <si>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</si>
  <si>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</si>
  <si>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</si>
  <si>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</si>
  <si>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</si>
  <si>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</si>
  <si>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</si>
  <si>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</si>
  <si>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</si>
  <si>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</si>
  <si>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</si>
  <si>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</si>
  <si>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</si>
  <si>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</si>
  <si>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</si>
  <si>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</si>
  <si>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</si>
  <si>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</si>
  <si>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</si>
  <si>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</si>
  <si>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</si>
  <si>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</si>
  <si>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</si>
  <si>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</si>
  <si>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</si>
  <si>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</si>
  <si>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</si>
  <si>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</si>
  <si>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</si>
  <si>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</si>
  <si>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</si>
  <si>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</si>
  <si>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</si>
  <si>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</si>
  <si>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</si>
  <si>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</si>
  <si>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</si>
  <si>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</si>
  <si>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</si>
  <si>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</si>
  <si>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</si>
  <si>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</si>
  <si>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</si>
  <si>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</si>
  <si>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</si>
  <si>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</si>
  <si>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</si>
  <si>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</si>
  <si>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</si>
  <si>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</si>
  <si>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</si>
  <si>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</si>
  <si>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</si>
  <si>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</si>
  <si>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</si>
  <si>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</si>
  <si>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</si>
  <si>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</si>
  <si>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</si>
  <si>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</si>
  <si>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</si>
  <si>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</si>
  <si>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</si>
  <si>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</si>
  <si>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</si>
  <si>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</si>
  <si>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</si>
  <si>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</si>
  <si>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</si>
  <si>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</si>
  <si>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</si>
  <si>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</si>
  <si>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</si>
  <si>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</si>
  <si>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</si>
  <si>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</si>
  <si>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</si>
  <si>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</si>
  <si>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</si>
  <si>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</si>
  <si>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</si>
  <si>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</si>
  <si>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</si>
  <si>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</si>
  <si>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</si>
  <si>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</si>
  <si>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</si>
  <si>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</si>
  <si>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</si>
  <si>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</si>
  <si>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</si>
  <si>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</si>
  <si>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</si>
  <si>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</si>
  <si>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</si>
  <si>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</si>
  <si>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</si>
  <si>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</si>
  <si>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</si>
  <si>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</si>
  <si>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</si>
  <si>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</si>
  <si>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</si>
  <si>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</si>
  <si>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</si>
  <si>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</si>
  <si>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</si>
  <si>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</si>
  <si>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</si>
  <si>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</si>
  <si>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</si>
  <si>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</si>
  <si>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</si>
  <si>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</si>
  <si>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</si>
  <si>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</si>
  <si>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</si>
  <si>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</si>
  <si>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</si>
  <si>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</si>
  <si>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</si>
  <si>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</si>
  <si>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</si>
  <si>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</si>
  <si>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</si>
  <si>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</si>
  <si>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</si>
  <si>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</si>
  <si>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</si>
  <si>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</si>
  <si>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</si>
  <si>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</si>
  <si>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</si>
  <si>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</si>
  <si>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</si>
  <si>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</si>
  <si>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</si>
  <si>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</si>
  <si>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</si>
  <si>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</si>
  <si>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</si>
  <si>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</si>
  <si>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</si>
  <si>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</si>
  <si>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</si>
  <si>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</si>
  <si>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</si>
  <si>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</si>
  <si>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</si>
  <si>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</si>
  <si>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</si>
  <si>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</si>
  <si>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</si>
  <si>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</si>
  <si>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</si>
  <si>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</si>
  <si>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</si>
  <si>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</si>
  <si>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</si>
  <si>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</si>
  <si>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</si>
  <si>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</si>
  <si>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</si>
  <si>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</si>
  <si>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</si>
  <si>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</si>
  <si>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</si>
  <si>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</si>
  <si>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</si>
  <si>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</si>
  <si>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</si>
  <si>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</si>
  <si>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</si>
  <si>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</si>
  <si>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</si>
  <si>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</si>
  <si>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</si>
  <si>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</si>
  <si>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</si>
  <si>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</si>
  <si>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</si>
  <si>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</si>
  <si>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</si>
  <si>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</si>
  <si>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</si>
  <si>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</si>
  <si>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</si>
  <si>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</si>
  <si>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</si>
  <si>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</si>
  <si>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</si>
  <si>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</si>
  <si>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</si>
  <si>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</si>
  <si>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</si>
  <si>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</si>
  <si>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</si>
  <si>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</si>
  <si>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</si>
  <si>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</si>
  <si>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</si>
  <si>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</si>
  <si>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</si>
  <si>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</si>
  <si>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</si>
  <si>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</si>
  <si>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</si>
  <si>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</si>
  <si>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</si>
  <si>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</si>
  <si>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</si>
  <si>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</si>
  <si>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</si>
  <si>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</si>
  <si>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</si>
  <si>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</si>
  <si>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</si>
  <si>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</si>
  <si>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</si>
  <si>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</si>
  <si>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</si>
  <si>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</si>
  <si>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</si>
  <si>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</si>
  <si>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</si>
  <si>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</si>
  <si>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</si>
  <si>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</si>
  <si>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</si>
  <si>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</si>
  <si>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</si>
  <si>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</si>
  <si>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</si>
  <si>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</si>
  <si>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</si>
  <si>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</si>
  <si>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</si>
  <si>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</si>
  <si>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</si>
  <si>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</si>
  <si>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</si>
  <si>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</si>
  <si>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</si>
  <si>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</si>
  <si>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</si>
  <si>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</si>
  <si>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</si>
  <si>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</si>
  <si>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</si>
  <si>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</si>
  <si>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</si>
  <si>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</si>
  <si>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</si>
  <si>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</si>
  <si>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</si>
  <si>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</si>
  <si>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</si>
  <si>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</si>
  <si>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</si>
  <si>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</si>
  <si>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</si>
  <si>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</si>
  <si>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</si>
  <si>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</si>
  <si>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</si>
  <si>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</si>
  <si>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</si>
  <si>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</si>
  <si>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</si>
  <si>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</si>
  <si>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</si>
  <si>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</si>
  <si>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</si>
  <si>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</si>
  <si>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</si>
  <si>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</si>
  <si>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</si>
  <si>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</si>
  <si>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</si>
  <si>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</si>
  <si>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</si>
  <si>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</si>
  <si>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</si>
  <si>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</si>
  <si>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</si>
  <si>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</si>
  <si>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</si>
  <si>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</si>
  <si>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</si>
  <si>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</si>
  <si>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</si>
  <si>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</si>
  <si>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</si>
  <si>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</si>
  <si>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</si>
  <si>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</si>
  <si>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</si>
  <si>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</si>
  <si>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</si>
  <si>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</si>
  <si>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</si>
  <si>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</si>
  <si>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</si>
  <si>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</si>
  <si>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</si>
  <si>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</si>
  <si>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</si>
  <si>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</si>
  <si>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</si>
  <si>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</si>
  <si>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</si>
  <si>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</si>
  <si>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</si>
  <si>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</si>
  <si>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</si>
  <si>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</si>
  <si>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</si>
  <si>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</si>
  <si>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</si>
  <si>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</si>
  <si>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</si>
  <si>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</si>
  <si>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</si>
  <si>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</si>
  <si>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</si>
  <si>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</si>
  <si>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</si>
  <si>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</si>
  <si>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</si>
  <si>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</si>
  <si>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</si>
  <si>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</si>
  <si>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</si>
  <si>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</si>
  <si>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</si>
  <si>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</si>
  <si>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</si>
  <si>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</si>
  <si>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</si>
  <si>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</si>
  <si>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</si>
  <si>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</si>
  <si>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</si>
  <si>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</si>
  <si>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</si>
  <si>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</si>
  <si>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</si>
  <si>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</si>
  <si>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</si>
  <si>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</si>
  <si>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</si>
  <si>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</si>
  <si>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</si>
  <si>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</si>
  <si>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</si>
  <si>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</si>
  <si>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</si>
  <si>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</si>
  <si>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</si>
  <si>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</si>
  <si>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</si>
  <si>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</si>
  <si>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</si>
  <si>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</si>
  <si>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</si>
  <si>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</si>
  <si>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</si>
  <si>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</si>
  <si>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</si>
  <si>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</si>
  <si>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</si>
  <si>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</si>
  <si>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</si>
  <si>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</si>
  <si>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</si>
  <si>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</si>
  <si>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</si>
  <si>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</si>
  <si>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</si>
  <si>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</si>
  <si>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</si>
  <si>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</si>
  <si>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</si>
  <si>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</si>
  <si>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</si>
  <si>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</si>
  <si>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</si>
  <si>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</si>
  <si>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</si>
  <si>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</si>
  <si>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</si>
  <si>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</si>
  <si>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</si>
  <si>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</si>
  <si>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</si>
  <si>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</si>
  <si>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</si>
  <si>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</si>
  <si>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</si>
  <si>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</si>
  <si>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</si>
  <si>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</si>
  <si>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</si>
  <si>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</si>
  <si>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</si>
  <si>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</si>
  <si>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</si>
  <si>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</si>
  <si>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</si>
  <si>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</si>
  <si>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</si>
  <si>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</si>
  <si>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</si>
  <si>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</si>
  <si>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</si>
  <si>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</si>
  <si>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</si>
  <si>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</si>
  <si>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</si>
  <si>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</si>
  <si>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</si>
  <si>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</si>
  <si>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</si>
  <si>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</si>
  <si>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</si>
  <si>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</si>
  <si>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</si>
  <si>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</si>
  <si>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</si>
  <si>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</si>
  <si>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</si>
  <si>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</si>
  <si>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</si>
  <si>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</si>
  <si>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</si>
  <si>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</si>
  <si>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</si>
  <si>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</si>
  <si>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</si>
  <si>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</si>
  <si>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</si>
  <si>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</si>
  <si>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</si>
  <si>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</si>
  <si>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</si>
  <si>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</si>
  <si>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</si>
  <si>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</si>
  <si>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</si>
  <si>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</si>
  <si>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</si>
  <si>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</si>
  <si>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</si>
  <si>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</si>
  <si>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</si>
  <si>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</si>
  <si>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</si>
  <si>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</si>
  <si>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</si>
  <si>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</si>
  <si>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</si>
  <si>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</si>
  <si>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</si>
  <si>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</si>
  <si>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</si>
  <si>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</si>
  <si>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</si>
  <si>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</si>
  <si>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</si>
  <si>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</si>
  <si>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</si>
  <si>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</si>
  <si>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</si>
  <si>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</si>
  <si>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</si>
  <si>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</si>
  <si>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</si>
  <si>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</si>
  <si>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</si>
  <si>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</si>
  <si>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</si>
  <si>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</si>
  <si>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</si>
  <si>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</si>
  <si>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</si>
  <si>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</si>
  <si>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</si>
  <si>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</si>
  <si>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</si>
  <si>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</si>
  <si>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</si>
  <si>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</si>
  <si>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</si>
  <si>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</si>
  <si>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</si>
  <si>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</si>
  <si>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</si>
  <si>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</si>
  <si>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</si>
  <si>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</si>
  <si>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</si>
  <si>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</si>
  <si>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</si>
  <si>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</si>
  <si>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</si>
  <si>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</si>
  <si>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</si>
  <si>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</si>
  <si>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</si>
  <si>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</si>
  <si>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</si>
  <si>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</si>
  <si>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</si>
  <si>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</si>
  <si>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</si>
  <si>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</si>
  <si>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</si>
  <si>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</si>
  <si>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</si>
  <si>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</si>
  <si>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</si>
  <si>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</si>
  <si>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</si>
  <si>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</si>
  <si>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</si>
  <si>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</si>
  <si>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</si>
  <si>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</si>
  <si>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</si>
  <si>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</si>
  <si>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</si>
  <si>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</si>
  <si>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</si>
  <si>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</si>
  <si>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</si>
  <si>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</si>
  <si>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</si>
  <si>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</si>
  <si>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</si>
  <si>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</si>
  <si>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</si>
  <si>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</si>
  <si>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</si>
  <si>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</si>
  <si>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</si>
  <si>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</si>
  <si>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</si>
  <si>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</si>
  <si>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</si>
  <si>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</si>
  <si>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</si>
  <si>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</si>
  <si>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</si>
  <si>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</si>
  <si>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</si>
  <si>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</si>
  <si>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</si>
  <si>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</si>
  <si>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</si>
  <si>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</si>
  <si>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</si>
  <si>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</si>
  <si>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</si>
  <si>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</si>
  <si>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</si>
  <si>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</si>
  <si>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</si>
  <si>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</si>
  <si>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</si>
  <si>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</si>
  <si>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</si>
  <si>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</si>
  <si>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</si>
  <si>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</si>
  <si>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</si>
  <si>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</si>
  <si>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</si>
  <si>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</si>
  <si>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</si>
  <si>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</si>
  <si>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</si>
  <si>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</si>
  <si>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</si>
  <si>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</si>
  <si>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</si>
  <si>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</si>
  <si>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</si>
  <si>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</si>
  <si>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</si>
  <si>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</si>
  <si>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</si>
  <si>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</si>
  <si>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</si>
  <si>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</si>
  <si>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</si>
  <si>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</si>
  <si>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</si>
  <si>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</si>
  <si>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</si>
  <si>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</si>
  <si>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</si>
  <si>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</si>
  <si>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</si>
  <si>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</si>
  <si>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</si>
  <si>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</si>
  <si>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</si>
  <si>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</si>
  <si>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</si>
  <si>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</si>
  <si>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</si>
  <si>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</si>
  <si>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</si>
  <si>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</si>
  <si>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</si>
  <si>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</si>
  <si>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</si>
  <si>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</si>
  <si>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</si>
  <si>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</si>
  <si>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</si>
  <si>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</si>
  <si>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</si>
  <si>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</si>
  <si>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</si>
  <si>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</si>
  <si>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</si>
  <si>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</si>
  <si>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</si>
  <si>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</si>
  <si>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</si>
  <si>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</si>
  <si>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</si>
  <si>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</si>
  <si>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</si>
  <si>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</si>
  <si>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</si>
  <si>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</si>
  <si>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</si>
  <si>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</si>
  <si>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</si>
  <si>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</si>
  <si>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</si>
  <si>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</si>
  <si>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</si>
  <si>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</si>
  <si>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</si>
  <si>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</si>
  <si>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</si>
  <si>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</si>
  <si>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</si>
  <si>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</si>
  <si>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</si>
  <si>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</si>
  <si>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</si>
  <si>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</si>
  <si>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</si>
  <si>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</si>
  <si>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</si>
  <si>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</si>
  <si>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</si>
  <si>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</si>
  <si>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</si>
  <si>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</si>
  <si>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</si>
  <si>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</si>
  <si>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</si>
  <si>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</si>
  <si>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</si>
  <si>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</si>
  <si>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</si>
  <si>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</si>
  <si>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</si>
  <si>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</si>
  <si>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</si>
  <si>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</si>
  <si>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</si>
  <si>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</si>
  <si>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</si>
  <si>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</si>
  <si>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</si>
  <si>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</si>
  <si>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</si>
  <si>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</si>
  <si>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</si>
  <si>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</si>
  <si>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</si>
  <si>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</si>
  <si>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</si>
  <si>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</si>
  <si>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</si>
  <si>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</si>
  <si>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</si>
  <si>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</si>
  <si>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</si>
  <si>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</si>
  <si>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</si>
  <si>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</si>
  <si>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</si>
  <si>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</si>
  <si>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</si>
  <si>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</si>
  <si>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</si>
  <si>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</si>
  <si>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</si>
  <si>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</si>
  <si>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</si>
  <si>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</si>
  <si>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</si>
  <si>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</si>
  <si>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</si>
  <si>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</si>
  <si>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</si>
  <si>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</si>
  <si>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</si>
  <si>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</si>
  <si>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</si>
  <si>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</si>
  <si>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</si>
  <si>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</si>
  <si>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</si>
  <si>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</si>
  <si>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</si>
  <si>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</si>
  <si>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</si>
  <si>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</si>
  <si>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</si>
  <si>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</si>
  <si>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</si>
  <si>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</si>
  <si>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</si>
  <si>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</si>
  <si>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</si>
  <si>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</si>
  <si>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</si>
  <si>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</si>
  <si>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</si>
  <si>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</si>
  <si>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</si>
  <si>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</si>
  <si>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</si>
  <si>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</si>
  <si>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</si>
  <si>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</si>
  <si>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</si>
  <si>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</si>
  <si>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</si>
  <si>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</si>
  <si>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</si>
  <si>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</si>
  <si>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</si>
  <si>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</si>
  <si>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</si>
  <si>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</si>
  <si>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</si>
  <si>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</si>
  <si>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</si>
  <si>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</si>
  <si>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</si>
  <si>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</si>
  <si>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</si>
  <si>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</si>
  <si>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</si>
  <si>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</si>
  <si>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</si>
  <si>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</si>
  <si>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</si>
  <si>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</si>
  <si>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</si>
  <si>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</si>
  <si>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</si>
  <si>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</si>
  <si>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</si>
  <si>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</si>
  <si>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</si>
  <si>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</si>
  <si>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</si>
  <si>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</si>
  <si>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</si>
  <si>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</si>
  <si>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</si>
  <si>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</si>
  <si>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</si>
  <si>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</si>
  <si>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</si>
  <si>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</si>
  <si>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</si>
  <si>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</si>
  <si>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</si>
  <si>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</si>
  <si>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</si>
  <si>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</si>
  <si>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</si>
  <si>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</si>
  <si>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</si>
  <si>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</si>
  <si>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</si>
  <si>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</si>
  <si>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</si>
  <si>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</si>
  <si>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</si>
  <si>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</si>
  <si>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</si>
  <si>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</si>
  <si>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</si>
  <si>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</si>
  <si>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</si>
  <si>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</si>
  <si>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</si>
  <si>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</si>
  <si>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</si>
  <si>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</si>
  <si>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</si>
  <si>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</si>
  <si>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</si>
  <si>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</si>
  <si>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</si>
  <si>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</si>
  <si>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</si>
  <si>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</si>
  <si>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</si>
  <si>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</si>
  <si>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</si>
  <si>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</si>
  <si>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</si>
  <si>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</si>
  <si>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</si>
  <si>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</si>
  <si>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</si>
  <si>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</si>
  <si>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</si>
  <si>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</si>
  <si>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</si>
  <si>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</si>
  <si>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</si>
  <si>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</si>
  <si>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</si>
  <si>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</si>
  <si>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</si>
  <si>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</si>
  <si>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</si>
  <si>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</si>
  <si>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</si>
  <si>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</si>
  <si>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</si>
  <si>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</si>
  <si>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</si>
  <si>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</si>
  <si>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</si>
  <si>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</si>
  <si>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</si>
  <si>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</si>
  <si>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</si>
  <si>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</si>
  <si>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</si>
  <si>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</si>
  <si>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</si>
  <si>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</si>
  <si>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</si>
  <si>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</si>
  <si>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</si>
  <si>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</si>
  <si>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</si>
  <si>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</si>
  <si>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</si>
  <si>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</si>
  <si>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</si>
  <si>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</si>
  <si>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</si>
  <si>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</si>
  <si>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</si>
  <si>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</si>
  <si>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</si>
  <si>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</si>
  <si>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</si>
  <si>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</si>
  <si>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</si>
  <si>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</si>
  <si>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</si>
  <si>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</si>
  <si>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</si>
  <si>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</si>
  <si>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</si>
  <si>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</si>
  <si>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</si>
  <si>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</si>
  <si>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</si>
  <si>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</si>
  <si>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</si>
  <si>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</si>
  <si>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</si>
  <si>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</si>
  <si>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</si>
  <si>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</si>
  <si>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</si>
  <si>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</si>
  <si>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</si>
  <si>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</si>
  <si>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</si>
  <si>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</si>
  <si>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</si>
  <si>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</si>
  <si>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</si>
  <si>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</si>
  <si>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</si>
  <si>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</si>
  <si>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</si>
  <si>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</si>
  <si>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</si>
  <si>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</si>
  <si>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</si>
  <si>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</si>
  <si>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</si>
  <si>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</si>
  <si>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</si>
  <si>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</si>
  <si>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</si>
  <si>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</si>
  <si>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</si>
  <si>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</si>
  <si>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</si>
  <si>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</si>
  <si>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</si>
  <si>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</si>
  <si>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</si>
  <si>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</si>
  <si>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</si>
  <si>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</si>
  <si>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</si>
  <si>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</si>
  <si>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</si>
  <si>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</si>
  <si>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</si>
  <si>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</si>
  <si>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</si>
  <si>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</si>
  <si>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</si>
  <si>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</si>
  <si>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</si>
  <si>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</si>
  <si>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</si>
  <si>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</si>
  <si>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</si>
  <si>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</si>
  <si>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</si>
  <si>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</si>
  <si>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</si>
  <si>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</si>
  <si>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</si>
  <si>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</si>
  <si>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</si>
  <si>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</si>
  <si>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</si>
  <si>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</si>
  <si>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</si>
  <si>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</si>
  <si>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</si>
  <si>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</si>
  <si>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</si>
  <si>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</si>
  <si>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</si>
  <si>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</si>
  <si>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</si>
  <si>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</si>
  <si>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</si>
  <si>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</si>
  <si>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</si>
  <si>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</si>
  <si>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</si>
  <si>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</si>
  <si>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</si>
  <si>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</si>
  <si>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</si>
  <si>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</si>
  <si>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</si>
  <si>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</si>
  <si>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</si>
  <si>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</si>
  <si>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</si>
  <si>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</si>
  <si>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</si>
  <si>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</si>
  <si>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</si>
  <si>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</si>
  <si>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</si>
  <si>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</si>
  <si>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</si>
  <si>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</si>
  <si>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</si>
  <si>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</si>
  <si>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</si>
  <si>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</si>
  <si>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</si>
  <si>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</si>
  <si>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</si>
  <si>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</si>
  <si>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</si>
  <si>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</si>
  <si>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</si>
  <si>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</si>
  <si>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</si>
  <si>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</si>
  <si>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</si>
  <si>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</si>
  <si>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</si>
  <si>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</si>
  <si>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</si>
  <si>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</si>
  <si>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</si>
  <si>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</si>
  <si>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</si>
  <si>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</si>
  <si>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</si>
  <si>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</si>
  <si>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</si>
  <si>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</si>
  <si>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</si>
  <si>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</si>
  <si>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</si>
  <si>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</si>
  <si>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</si>
  <si>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</si>
  <si>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</si>
  <si>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</si>
  <si>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</si>
  <si>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</si>
  <si>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</si>
  <si>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</si>
  <si>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</si>
  <si>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</si>
  <si>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</si>
  <si>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</si>
  <si>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</si>
  <si>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</si>
  <si>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</si>
  <si>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</si>
  <si>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</si>
  <si>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</si>
  <si>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</si>
  <si>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</si>
  <si>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</si>
  <si>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</si>
  <si>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</si>
  <si>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</si>
  <si>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</si>
  <si>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</si>
  <si>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</si>
  <si>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</si>
  <si>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</si>
  <si>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</si>
  <si>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</si>
  <si>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</si>
  <si>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</si>
  <si>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</si>
  <si>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</si>
  <si>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</si>
  <si>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</si>
  <si>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</si>
  <si>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</si>
  <si>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</si>
  <si>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</si>
  <si>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</si>
  <si>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</si>
  <si>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</si>
  <si>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</si>
  <si>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</si>
  <si>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</si>
  <si>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</si>
  <si>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</si>
  <si>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</si>
  <si>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</si>
  <si>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</si>
  <si>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</si>
  <si>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</si>
  <si>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</si>
  <si>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</si>
  <si>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</si>
  <si>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</si>
  <si>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</si>
  <si>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</si>
  <si>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</si>
  <si>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</si>
  <si>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</si>
  <si>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</si>
  <si>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</si>
  <si>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</si>
  <si>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</si>
  <si>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</si>
  <si>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</si>
  <si>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</si>
  <si>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</si>
  <si>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</si>
  <si>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</si>
  <si>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</si>
  <si>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</si>
  <si>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</si>
  <si>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</si>
  <si>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</si>
  <si>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</si>
  <si>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</si>
  <si>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</si>
  <si>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</si>
  <si>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</si>
  <si>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</si>
  <si>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</si>
  <si>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</si>
  <si>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</si>
  <si>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</si>
  <si>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</si>
  <si>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</si>
  <si>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</si>
  <si>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</si>
  <si>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</si>
  <si>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</si>
  <si>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</si>
  <si>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</si>
  <si>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</si>
  <si>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</si>
  <si>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</si>
  <si>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</si>
  <si>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</si>
  <si>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</si>
  <si>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</si>
  <si>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</si>
  <si>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</si>
  <si>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</si>
  <si>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</si>
  <si>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</si>
  <si>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</si>
  <si>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</si>
  <si>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</si>
  <si>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</si>
  <si>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</si>
  <si>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</si>
  <si>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</si>
  <si>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</si>
  <si>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</si>
  <si>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</si>
  <si>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</si>
  <si>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</si>
  <si>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</si>
  <si>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</si>
  <si>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</si>
  <si>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</si>
  <si>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</si>
  <si>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</si>
  <si>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</si>
  <si>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</si>
  <si>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</si>
  <si>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</si>
  <si>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</si>
  <si>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</si>
  <si>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</si>
  <si>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</si>
  <si>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</si>
  <si>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</si>
  <si>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</si>
  <si>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</si>
  <si>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</si>
  <si>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</si>
  <si>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</si>
  <si>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</si>
  <si>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</si>
  <si>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</si>
  <si>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</si>
  <si>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</si>
  <si>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</si>
  <si>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</si>
  <si>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</si>
  <si>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</si>
  <si>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</si>
  <si>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</si>
  <si>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</si>
  <si>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</si>
  <si>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</si>
  <si>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</si>
  <si>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</si>
  <si>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</si>
  <si>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</si>
  <si>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</si>
  <si>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</si>
  <si>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</si>
  <si>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</si>
  <si>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</si>
  <si>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</si>
  <si>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</si>
  <si>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</si>
  <si>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</si>
  <si>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</si>
  <si>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</si>
  <si>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</si>
  <si>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</si>
  <si>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</si>
  <si>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</si>
  <si>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</si>
  <si>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</si>
  <si>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</si>
  <si>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</si>
  <si>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</si>
  <si>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</si>
  <si>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</si>
  <si>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</si>
  <si>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</si>
  <si>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</si>
  <si>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</si>
  <si>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</si>
  <si>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</si>
  <si>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</si>
  <si>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</si>
  <si>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</si>
  <si>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</si>
  <si>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</si>
  <si>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</si>
  <si>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</si>
  <si>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</si>
  <si>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</si>
  <si>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</si>
  <si>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</si>
  <si>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</si>
  <si>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</si>
  <si>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</si>
  <si>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</si>
  <si>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</si>
  <si>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</si>
  <si>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</si>
  <si>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</si>
  <si>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</si>
  <si>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</si>
  <si>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</si>
  <si>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</si>
  <si>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</si>
  <si>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</si>
  <si>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</si>
  <si>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</si>
  <si>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</si>
  <si>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</si>
  <si>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</si>
  <si>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</si>
  <si>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</si>
  <si>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</si>
  <si>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</si>
  <si>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</si>
  <si>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</si>
  <si>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</si>
  <si>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</si>
  <si>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</si>
  <si>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</si>
  <si>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</si>
  <si>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</si>
  <si>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</si>
  <si>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</si>
  <si>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</si>
  <si>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</si>
  <si>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</si>
  <si>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</si>
  <si>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</si>
  <si>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</si>
  <si>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</si>
  <si>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</si>
  <si>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</si>
  <si>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</si>
  <si>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</si>
  <si>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</si>
  <si>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</si>
  <si>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</si>
  <si>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</si>
  <si>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</si>
  <si>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</si>
  <si>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</si>
  <si>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</si>
  <si>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</si>
  <si>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</si>
  <si>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</si>
  <si>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</si>
  <si>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</si>
  <si>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</si>
  <si>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</si>
  <si>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</si>
  <si>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</si>
  <si>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</si>
  <si>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</si>
  <si>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</si>
  <si>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</si>
  <si>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</si>
  <si>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</si>
  <si>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</si>
  <si>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</si>
  <si>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</si>
  <si>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</si>
  <si>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</si>
  <si>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</si>
  <si>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</si>
  <si>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</si>
  <si>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</si>
  <si>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</si>
  <si>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</si>
  <si>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</si>
  <si>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</si>
  <si>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</si>
  <si>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</si>
  <si>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</si>
  <si>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</si>
  <si>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</si>
  <si>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</si>
  <si>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</si>
  <si>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</si>
  <si>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</si>
  <si>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</si>
  <si>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</si>
  <si>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</si>
  <si>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</si>
  <si>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</si>
  <si>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</si>
  <si>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</si>
  <si>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</si>
  <si>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</si>
  <si>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</si>
  <si>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</si>
  <si>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</si>
  <si>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</si>
  <si>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</si>
  <si>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</si>
  <si>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</si>
  <si>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</si>
  <si>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</si>
  <si>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</si>
  <si>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</si>
  <si>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</si>
  <si>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</si>
  <si>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</si>
  <si>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</si>
  <si>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</si>
  <si>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</si>
  <si>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</si>
  <si>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</si>
  <si>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</si>
  <si>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</si>
  <si>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</si>
  <si>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</si>
  <si>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</si>
  <si>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</si>
  <si>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</si>
  <si>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</si>
  <si>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</si>
  <si>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</si>
  <si>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</si>
  <si>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</si>
  <si>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</si>
  <si>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</si>
  <si>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</si>
  <si>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</si>
  <si>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</si>
  <si>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</si>
  <si>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</si>
  <si>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</si>
  <si>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</si>
  <si>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</si>
  <si>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</si>
  <si>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</si>
  <si>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</si>
  <si>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</si>
  <si>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</si>
  <si>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</si>
  <si>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</si>
  <si>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</si>
  <si>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</si>
  <si>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</si>
  <si>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</si>
  <si>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</si>
  <si>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</si>
  <si>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</si>
  <si>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</si>
  <si>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</si>
  <si>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</si>
  <si>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</si>
  <si>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</si>
  <si>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</si>
  <si>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</si>
  <si>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</si>
  <si>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</si>
  <si>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</si>
  <si>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</si>
  <si>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</si>
  <si>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</si>
  <si>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</si>
  <si>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</si>
  <si>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</si>
  <si>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</si>
  <si>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</si>
  <si>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</si>
  <si>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</si>
  <si>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</si>
  <si>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</si>
  <si>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</si>
  <si>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</si>
  <si>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</si>
  <si>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</si>
  <si>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</si>
  <si>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</si>
  <si>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</si>
  <si>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</si>
  <si>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</si>
  <si>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</si>
  <si>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</si>
  <si>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</si>
  <si>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</si>
  <si>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</si>
  <si>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</si>
  <si>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</si>
  <si>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</si>
  <si>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</si>
  <si>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</si>
  <si>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</si>
  <si>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</si>
  <si>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</si>
  <si>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</si>
  <si>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</si>
  <si>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</si>
  <si>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</si>
  <si>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</si>
  <si>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</si>
  <si>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</si>
  <si>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</si>
  <si>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</si>
  <si>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</si>
  <si>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</si>
  <si>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</si>
  <si>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</si>
  <si>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</si>
  <si>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</si>
  <si>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</si>
  <si>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</si>
  <si>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</si>
  <si>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</si>
  <si>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</si>
  <si>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</si>
  <si>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</si>
  <si>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</si>
  <si>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</si>
  <si>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</si>
  <si>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</si>
  <si>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</si>
  <si>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</si>
  <si>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</si>
  <si>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</si>
  <si>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</si>
  <si>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</si>
  <si>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</si>
  <si>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</si>
  <si>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</si>
  <si>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</si>
  <si>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</si>
  <si>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</si>
  <si>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</si>
  <si>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</si>
  <si>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</si>
  <si>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</si>
  <si>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</si>
  <si>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</si>
  <si>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</si>
  <si>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</si>
  <si>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</si>
  <si>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</si>
  <si>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</si>
  <si>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</si>
  <si>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</si>
  <si>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</si>
  <si>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</si>
  <si>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</si>
  <si>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</si>
  <si>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</si>
  <si>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</si>
  <si>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</si>
  <si>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</si>
  <si>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</si>
  <si>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</si>
  <si>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</si>
  <si>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</si>
  <si>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</si>
  <si>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</si>
  <si>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</si>
  <si>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</si>
  <si>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</si>
  <si>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</si>
  <si>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</si>
  <si>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</si>
  <si>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</si>
  <si>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</si>
  <si>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</si>
  <si>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</si>
  <si>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</si>
  <si>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</si>
  <si>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</si>
  <si>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</si>
  <si>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</si>
  <si>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</si>
  <si>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</si>
  <si>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</si>
  <si>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</si>
  <si>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</si>
  <si>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</si>
  <si>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</si>
  <si>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</si>
  <si>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</si>
  <si>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</si>
  <si>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</si>
  <si>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</si>
  <si>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</si>
  <si>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</si>
  <si>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</si>
  <si>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</si>
  <si>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</si>
  <si>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</si>
  <si>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</si>
  <si>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</si>
  <si>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</si>
  <si>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</si>
  <si>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</si>
  <si>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</si>
  <si>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</si>
  <si>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</si>
  <si>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</si>
  <si>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</si>
  <si>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</si>
  <si>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</si>
  <si>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</si>
  <si>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</si>
  <si>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</si>
  <si>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</si>
  <si>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</si>
  <si>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</si>
  <si>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</si>
  <si>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</si>
  <si>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</si>
  <si>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</si>
  <si>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</si>
  <si>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</si>
  <si>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</si>
  <si>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</si>
  <si>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</si>
  <si>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</si>
  <si>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</si>
  <si>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</si>
  <si>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</si>
  <si>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</si>
  <si>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</si>
  <si>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</si>
  <si>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</si>
  <si>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</si>
  <si>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</si>
  <si>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</si>
  <si>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</si>
  <si>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</si>
  <si>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</si>
  <si>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</si>
  <si>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</si>
  <si>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</si>
  <si>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</si>
  <si>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</si>
  <si>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</si>
  <si>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</si>
  <si>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</si>
  <si>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</si>
  <si>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</si>
  <si>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</si>
  <si>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</si>
  <si>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</si>
  <si>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</si>
  <si>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</si>
  <si>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</si>
  <si>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</si>
  <si>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</si>
  <si>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</si>
  <si>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</si>
  <si>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</si>
  <si>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</si>
  <si>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</si>
  <si>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</si>
  <si>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</si>
  <si>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</si>
  <si>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</si>
  <si>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</si>
  <si>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</si>
  <si>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</si>
  <si>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</si>
  <si>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</si>
  <si>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</si>
  <si>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</si>
  <si>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</si>
  <si>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</si>
  <si>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</si>
  <si>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</si>
  <si>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</si>
  <si>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</si>
  <si>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</si>
  <si>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</si>
  <si>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</si>
  <si>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</si>
  <si>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</si>
  <si>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</si>
  <si>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</si>
  <si>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</si>
  <si>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</si>
  <si>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</si>
  <si>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</si>
  <si>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</si>
  <si>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</si>
  <si>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</si>
  <si>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</si>
  <si>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</si>
  <si>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</si>
  <si>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</si>
  <si>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</si>
  <si>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</si>
  <si>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</si>
  <si>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</si>
  <si>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</si>
  <si>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</si>
  <si>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</si>
  <si>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</si>
  <si>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</si>
  <si>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</si>
  <si>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</si>
  <si>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</si>
  <si>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</si>
  <si>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</si>
  <si>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</si>
  <si>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</si>
  <si>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</si>
  <si>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</si>
  <si>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</si>
  <si>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</si>
  <si>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</si>
  <si>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</si>
  <si>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</si>
  <si>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</si>
  <si>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</si>
  <si>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</si>
  <si>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</si>
  <si>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</si>
  <si>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</si>
  <si>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</si>
  <si>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</si>
  <si>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</si>
  <si>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</si>
  <si>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</si>
  <si>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</si>
  <si>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</si>
  <si>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</si>
  <si>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</si>
  <si>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</si>
  <si>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</si>
  <si>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</si>
  <si>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</si>
  <si>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</si>
  <si>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</si>
  <si>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</si>
  <si>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</si>
  <si>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</si>
  <si>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</si>
  <si>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</si>
  <si>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</si>
  <si>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</si>
  <si>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</si>
  <si>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</si>
  <si>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</si>
  <si>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</si>
  <si>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</si>
  <si>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</si>
  <si>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</si>
  <si>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</si>
  <si>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</si>
  <si>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</si>
  <si>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</si>
  <si>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</si>
  <si>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</si>
  <si>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</si>
  <si>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</si>
  <si>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</si>
  <si>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</si>
  <si>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</si>
  <si>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</si>
  <si>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</si>
  <si>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</si>
  <si>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</si>
  <si>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</si>
  <si>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</si>
  <si>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</si>
  <si>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</si>
  <si>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</si>
  <si>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</si>
  <si>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</si>
  <si>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</si>
  <si>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</si>
  <si>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</si>
  <si>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</si>
  <si>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</si>
  <si>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</si>
  <si>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</si>
  <si>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</si>
  <si>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</si>
  <si>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</si>
  <si>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</si>
  <si>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</si>
  <si>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</si>
  <si>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</si>
  <si>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</si>
  <si>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</si>
  <si>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</si>
  <si>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</si>
  <si>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</si>
  <si>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</si>
  <si>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</si>
  <si>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</si>
  <si>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</si>
  <si>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</si>
  <si>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</si>
  <si>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</si>
  <si>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</si>
  <si>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</si>
  <si>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</si>
  <si>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</si>
  <si>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</si>
  <si>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</si>
  <si>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</si>
  <si>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</si>
  <si>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</si>
  <si>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</si>
  <si>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</si>
  <si>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</si>
  <si>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</si>
  <si>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</si>
  <si>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</si>
  <si>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</si>
  <si>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</si>
  <si>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</si>
  <si>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</si>
  <si>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</si>
  <si>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</si>
  <si>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</si>
  <si>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</si>
  <si>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</si>
  <si>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</si>
  <si>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</si>
  <si>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</si>
  <si>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</si>
  <si>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</si>
  <si>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</si>
  <si>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</si>
  <si>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</si>
  <si>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</si>
  <si>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</si>
  <si>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</si>
  <si>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</si>
  <si>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</si>
  <si>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</si>
  <si>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</si>
  <si>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</si>
  <si>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</si>
  <si>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</si>
  <si>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</si>
  <si>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</si>
  <si>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</si>
  <si>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</si>
  <si>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</si>
  <si>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</si>
  <si>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</si>
  <si>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</si>
  <si>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</si>
  <si>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</si>
  <si>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</si>
  <si>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</si>
  <si>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</si>
  <si>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</si>
  <si>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</si>
  <si>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</si>
  <si>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</si>
  <si>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</si>
  <si>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</si>
  <si>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</si>
  <si>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</si>
  <si>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</si>
  <si>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</si>
  <si>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</si>
  <si>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</si>
  <si>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</si>
  <si>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</si>
  <si>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</si>
  <si>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</si>
  <si>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</si>
  <si>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</si>
  <si>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</si>
  <si>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</si>
  <si>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</si>
  <si>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</si>
  <si>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</si>
  <si>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</si>
  <si>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</si>
  <si>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</si>
  <si>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</si>
  <si>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</si>
  <si>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</si>
  <si>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</si>
  <si>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</si>
  <si>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</si>
  <si>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</si>
  <si>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</si>
  <si>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</si>
  <si>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</si>
  <si>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</si>
  <si>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</si>
  <si>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</si>
  <si>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</si>
  <si>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</si>
  <si>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</si>
  <si>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</si>
  <si>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</si>
  <si>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</si>
  <si>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</si>
  <si>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</si>
  <si>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</si>
  <si>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</si>
  <si>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</si>
  <si>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</si>
  <si>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</si>
  <si>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</si>
  <si>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</si>
  <si>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</si>
  <si>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</si>
  <si>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</si>
  <si>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</si>
  <si>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</si>
  <si>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</si>
  <si>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</si>
  <si>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</si>
  <si>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</si>
  <si>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</si>
  <si>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</si>
  <si>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</si>
  <si>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</si>
  <si>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</si>
  <si>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</si>
  <si>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</si>
  <si>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</si>
  <si>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</si>
  <si>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</si>
  <si>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</si>
  <si>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</si>
  <si>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</si>
  <si>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</si>
  <si>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</si>
  <si>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</si>
  <si>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</si>
  <si>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</si>
  <si>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</si>
  <si>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</si>
  <si>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</si>
  <si>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</si>
  <si>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</si>
  <si>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</si>
  <si>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</si>
  <si>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</si>
  <si>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</si>
  <si>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</si>
  <si>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</si>
  <si>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</si>
  <si>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</si>
  <si>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</si>
  <si>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</si>
  <si>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</si>
  <si>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</si>
  <si>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</si>
  <si>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</si>
  <si>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</si>
  <si>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</si>
  <si>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</si>
  <si>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</si>
  <si>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</si>
  <si>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</si>
  <si>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</si>
  <si>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</si>
  <si>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</si>
  <si>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</si>
  <si>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</si>
  <si>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</si>
  <si>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</si>
  <si>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</si>
  <si>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</si>
  <si>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</si>
  <si>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</si>
  <si>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</si>
  <si>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</si>
  <si>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</si>
  <si>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</si>
  <si>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</si>
  <si>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</si>
  <si>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</si>
  <si>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</si>
  <si>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</si>
  <si>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</si>
  <si>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</si>
  <si>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</si>
  <si>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</si>
  <si>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</si>
  <si>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</si>
  <si>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</si>
  <si>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</si>
  <si>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</si>
  <si>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</si>
  <si>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</si>
  <si>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</si>
  <si>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</si>
  <si>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</si>
  <si>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</si>
  <si>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</si>
  <si>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</si>
  <si>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</si>
  <si>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</si>
  <si>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</si>
  <si>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</si>
  <si>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</si>
  <si>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</si>
  <si>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</si>
  <si>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</si>
  <si>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</si>
  <si>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</si>
  <si>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</si>
  <si>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</si>
  <si>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</si>
  <si>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</si>
  <si>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</si>
  <si>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</si>
  <si>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</si>
  <si>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</si>
  <si>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</si>
  <si>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</si>
  <si>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</si>
  <si>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</si>
  <si>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</si>
  <si>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</si>
  <si>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</si>
  <si>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</si>
  <si>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</si>
  <si>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</si>
  <si>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</si>
  <si>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</si>
  <si>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</si>
  <si>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</si>
  <si>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</si>
  <si>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</si>
  <si>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</si>
  <si>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</si>
  <si>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</si>
  <si>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</si>
  <si>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</si>
  <si>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</si>
  <si>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</si>
  <si>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</si>
  <si>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</si>
  <si>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</si>
  <si>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</si>
  <si>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</si>
  <si>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</si>
  <si>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</si>
  <si>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</si>
  <si>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</si>
  <si>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</si>
  <si>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</si>
  <si>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</si>
  <si>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</si>
  <si>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</si>
  <si>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</si>
  <si>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</si>
  <si>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</si>
  <si>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</si>
  <si>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</si>
  <si>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</si>
  <si>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</si>
  <si>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</si>
  <si>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</si>
  <si>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</si>
  <si>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</si>
  <si>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</si>
  <si>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</si>
  <si>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</si>
  <si>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</si>
  <si>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</si>
  <si>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</si>
  <si>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</si>
  <si>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</si>
  <si>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</si>
  <si>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</si>
  <si>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</si>
  <si>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</si>
  <si>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</si>
  <si>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</si>
  <si>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</si>
  <si>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</si>
  <si>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</si>
  <si>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</si>
  <si>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</si>
  <si>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</si>
  <si>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</si>
  <si>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</si>
  <si>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</si>
  <si>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</si>
  <si>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</si>
  <si>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</si>
  <si>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</si>
  <si>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</si>
  <si>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</si>
  <si>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</si>
  <si>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</si>
  <si>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</si>
  <si>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</si>
  <si>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</si>
  <si>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</si>
  <si>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</si>
  <si>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</si>
  <si>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</si>
  <si>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</si>
  <si>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</si>
  <si>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</si>
  <si>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</si>
  <si>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</si>
  <si>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</si>
  <si>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</si>
  <si>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</si>
  <si>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</si>
  <si>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</si>
  <si>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</si>
  <si>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</si>
  <si>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</si>
  <si>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</si>
  <si>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</si>
  <si>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</si>
  <si>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</si>
  <si>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</si>
  <si>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</si>
  <si>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</si>
  <si>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</si>
  <si>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</si>
  <si>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</si>
  <si>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</si>
  <si>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</si>
  <si>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</si>
  <si>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</si>
  <si>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</si>
  <si>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</si>
  <si>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</si>
  <si>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</si>
  <si>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</si>
  <si>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</si>
  <si>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</si>
  <si>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</si>
  <si>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</si>
  <si>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</si>
  <si>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</si>
  <si>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</si>
  <si>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</si>
  <si>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</si>
  <si>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</si>
  <si>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</si>
  <si>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</si>
  <si>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</si>
  <si>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</si>
  <si>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</si>
  <si>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</si>
  <si>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</si>
  <si>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</si>
  <si>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</si>
  <si>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</si>
  <si>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</si>
  <si>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</si>
  <si>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</si>
  <si>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</si>
  <si>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</si>
  <si>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</si>
  <si>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</si>
  <si>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</si>
  <si>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</si>
  <si>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</si>
  <si>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</si>
  <si>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</si>
  <si>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</si>
  <si>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</si>
  <si>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</si>
  <si>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</si>
  <si>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</si>
  <si>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</si>
  <si>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</si>
  <si>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</si>
  <si>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</si>
  <si>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</si>
  <si>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</si>
  <si>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</si>
  <si>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</si>
  <si>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</si>
  <si>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</si>
  <si>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</si>
  <si>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</si>
  <si>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</si>
  <si>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</si>
  <si>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</si>
  <si>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</si>
  <si>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</si>
  <si>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</si>
  <si>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</si>
  <si>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</si>
  <si>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</si>
  <si>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</si>
  <si>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</si>
  <si>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</si>
  <si>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</si>
  <si>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</si>
  <si>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</si>
  <si>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</si>
  <si>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</si>
  <si>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</si>
  <si>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</si>
  <si>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</si>
  <si>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</si>
  <si>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</si>
  <si>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</si>
  <si>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</si>
  <si>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</si>
  <si>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</si>
  <si>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</si>
  <si>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</si>
  <si>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</si>
  <si>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</si>
  <si>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</si>
  <si>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</si>
  <si>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</si>
  <si>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</si>
  <si>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</si>
  <si>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</si>
  <si>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</si>
  <si>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</si>
  <si>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</si>
  <si>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</si>
  <si>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</si>
  <si>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</si>
  <si>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</si>
  <si>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</si>
  <si>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</si>
  <si>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</si>
  <si>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</si>
  <si>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</si>
  <si>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</si>
  <si>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</si>
  <si>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</si>
  <si>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</si>
  <si>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</si>
  <si>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</si>
  <si>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</si>
  <si>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</si>
  <si>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</si>
  <si>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</si>
  <si>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</si>
  <si>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</si>
  <si>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</si>
  <si>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</si>
  <si>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</si>
  <si>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</si>
  <si>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</si>
  <si>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</si>
  <si>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</si>
  <si>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</si>
  <si>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</si>
  <si>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</si>
  <si>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</si>
  <si>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</si>
  <si>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</si>
  <si>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</si>
  <si>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</si>
  <si>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</si>
  <si>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</si>
  <si>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</si>
  <si>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</si>
  <si>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</si>
  <si>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</si>
  <si>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</si>
  <si>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</si>
  <si>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</si>
  <si>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</si>
  <si>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</si>
  <si>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</si>
  <si>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</si>
  <si>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</si>
  <si>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</si>
  <si>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</si>
  <si>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</si>
  <si>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</si>
  <si>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</si>
  <si>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</si>
  <si>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</si>
  <si>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</si>
  <si>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</si>
  <si>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</si>
  <si>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</si>
  <si>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</si>
  <si>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</si>
  <si>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</si>
  <si>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</si>
  <si>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</si>
  <si>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</si>
  <si>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</si>
  <si>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</si>
  <si>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</si>
  <si>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</si>
  <si>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</si>
  <si>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</si>
  <si>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</si>
  <si>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</si>
  <si>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</si>
  <si>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</si>
  <si>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</si>
  <si>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</si>
  <si>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</si>
  <si>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</si>
  <si>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</si>
  <si>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</si>
  <si>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</si>
  <si>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</si>
  <si>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</si>
  <si>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</si>
  <si>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</si>
  <si>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</si>
  <si>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</si>
  <si>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</si>
  <si>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</si>
  <si>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</si>
  <si>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</si>
  <si>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</si>
  <si>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</si>
  <si>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</si>
  <si>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</si>
  <si>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</si>
  <si>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</si>
  <si>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</si>
  <si>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</si>
  <si>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</si>
  <si>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</si>
  <si>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</si>
  <si>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</si>
  <si>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</si>
  <si>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</si>
  <si>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</si>
  <si>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</si>
  <si>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</si>
  <si>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</si>
  <si>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</si>
  <si>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</si>
  <si>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</si>
  <si>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</si>
  <si>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</si>
  <si>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</si>
  <si>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</si>
  <si>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</si>
  <si>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</si>
  <si>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</si>
  <si>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</si>
  <si>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</si>
  <si>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</si>
  <si>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</si>
  <si>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</si>
  <si>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</si>
  <si>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</si>
  <si>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</si>
  <si>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</si>
  <si>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</si>
  <si>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</si>
  <si>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</si>
  <si>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</si>
  <si>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</si>
  <si>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</si>
  <si>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</si>
  <si>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</si>
  <si>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</si>
  <si>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</si>
  <si>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</si>
  <si>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</si>
  <si>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</si>
  <si>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</si>
  <si>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</si>
  <si>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</si>
  <si>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</si>
  <si>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</si>
  <si>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</si>
  <si>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</si>
  <si>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</si>
  <si>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</si>
  <si>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</si>
  <si>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</si>
  <si>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</si>
  <si>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</si>
  <si>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</si>
  <si>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</si>
  <si>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</si>
  <si>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</si>
  <si>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</si>
  <si>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</si>
  <si>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</si>
  <si>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</si>
  <si>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</si>
  <si>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</si>
  <si>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</si>
  <si>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</si>
  <si>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</si>
  <si>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</si>
  <si>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</si>
  <si>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</si>
  <si>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</si>
  <si>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</si>
  <si>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</si>
  <si>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</si>
  <si>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</si>
  <si>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</si>
  <si>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</si>
  <si>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</si>
  <si>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</si>
  <si>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</si>
  <si>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</si>
  <si>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</si>
  <si>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</si>
  <si>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</si>
  <si>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</si>
  <si>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</si>
  <si>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</si>
  <si>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</si>
  <si>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</si>
  <si>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</si>
  <si>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</si>
  <si>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</si>
  <si>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</si>
  <si>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</si>
  <si>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</si>
  <si>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</si>
  <si>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</si>
  <si>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</si>
  <si>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</si>
  <si>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</si>
  <si>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</si>
  <si>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</si>
  <si>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</si>
  <si>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</si>
  <si>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</si>
  <si>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</si>
  <si>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</si>
  <si>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</si>
  <si>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</si>
  <si>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</si>
  <si>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</si>
  <si>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</si>
  <si>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</si>
  <si>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</si>
  <si>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</si>
  <si>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</si>
  <si>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</si>
  <si>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</si>
  <si>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</si>
  <si>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</si>
  <si>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</si>
  <si>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</si>
  <si>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</si>
  <si>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</si>
  <si>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</si>
  <si>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</si>
  <si>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</si>
  <si>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</si>
  <si>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</si>
  <si>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</si>
  <si>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</si>
  <si>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</si>
  <si>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</si>
  <si>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</si>
  <si>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</si>
  <si>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</si>
  <si>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</si>
  <si>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</si>
  <si>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</si>
  <si>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</si>
  <si>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</si>
  <si>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</si>
  <si>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</si>
  <si>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</si>
  <si>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</si>
  <si>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</si>
  <si>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</si>
  <si>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</si>
  <si>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</si>
  <si>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</si>
  <si>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</si>
  <si>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</si>
  <si>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</si>
  <si>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</si>
  <si>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</si>
  <si>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</si>
  <si>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</si>
  <si>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</si>
  <si>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</si>
  <si>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</si>
  <si>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</si>
  <si>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</si>
  <si>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</si>
  <si>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</si>
  <si>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</si>
  <si>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</si>
  <si>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</si>
  <si>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</si>
  <si>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</si>
  <si>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</si>
  <si>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</si>
  <si>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</si>
  <si>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</si>
  <si>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</si>
  <si>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</si>
  <si>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</si>
  <si>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</si>
  <si>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</si>
  <si>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</si>
  <si>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</si>
  <si>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</si>
  <si>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</si>
  <si>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</si>
  <si>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</si>
  <si>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</si>
  <si>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</si>
  <si>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</si>
  <si>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</si>
  <si>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</si>
  <si>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</si>
  <si>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</si>
  <si>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</si>
  <si>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</si>
  <si>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</si>
  <si>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</si>
  <si>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</si>
  <si>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</si>
  <si>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</si>
  <si>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</si>
  <si>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</si>
  <si>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</si>
  <si>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</si>
  <si>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</si>
  <si>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</si>
  <si>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</si>
  <si>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</si>
  <si>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</si>
  <si>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</si>
  <si>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</si>
  <si>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</si>
  <si>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</si>
  <si>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</si>
  <si>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</si>
  <si>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</si>
  <si>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</si>
  <si>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</si>
  <si>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</si>
  <si>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</si>
  <si>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</si>
  <si>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</si>
  <si>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</si>
  <si>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</si>
  <si>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</si>
  <si>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</si>
  <si>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</si>
  <si>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</si>
  <si>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</si>
  <si>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</si>
  <si>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</si>
  <si>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</si>
  <si>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</si>
  <si>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</si>
  <si>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</si>
  <si>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</si>
  <si>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</si>
  <si>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</si>
  <si>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</si>
  <si>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</si>
  <si>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</si>
  <si>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</si>
  <si>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</si>
  <si>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</si>
  <si>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</si>
  <si>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</si>
  <si>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</si>
  <si>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</si>
  <si>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</si>
  <si>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</si>
  <si>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</si>
  <si>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</si>
  <si>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</si>
  <si>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</si>
  <si>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</si>
  <si>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</si>
  <si>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</si>
  <si>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</si>
  <si>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</si>
  <si>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</si>
  <si>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</si>
  <si>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</si>
  <si>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</si>
  <si>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</si>
  <si>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</si>
  <si>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</si>
  <si>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</si>
  <si>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</si>
  <si>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</si>
  <si>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</si>
  <si>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</si>
  <si>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</si>
  <si>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</si>
  <si>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</si>
  <si>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</si>
  <si>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</si>
  <si>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</si>
  <si>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</si>
  <si>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</si>
  <si>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</si>
  <si>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</si>
  <si>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</si>
  <si>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</si>
  <si>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</si>
  <si>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</si>
  <si>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</si>
  <si>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</si>
  <si>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</si>
  <si>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</si>
  <si>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</si>
  <si>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</si>
  <si>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</si>
  <si>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</si>
  <si>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</si>
  <si>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</si>
  <si>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</si>
  <si>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</si>
  <si>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</si>
  <si>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</si>
  <si>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</si>
  <si>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</si>
  <si>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</si>
  <si>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</si>
  <si>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</si>
  <si>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</si>
  <si>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</si>
  <si>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</si>
  <si>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</si>
  <si>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</si>
  <si>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</si>
  <si>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</si>
  <si>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</si>
  <si>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</si>
  <si>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</si>
  <si>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</si>
  <si>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</si>
  <si>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</si>
  <si>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</si>
  <si>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</si>
  <si>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</si>
  <si>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</si>
  <si>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</si>
  <si>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</si>
  <si>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</si>
  <si>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</si>
  <si>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</si>
  <si>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</si>
  <si>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</si>
  <si>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</si>
  <si>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</si>
  <si>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</si>
  <si>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</si>
  <si>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</si>
  <si>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</si>
  <si>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</si>
  <si>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</si>
  <si>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</si>
  <si>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</si>
  <si>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</si>
  <si>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</si>
  <si>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</si>
  <si>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</si>
  <si>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</si>
  <si>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</si>
  <si>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</si>
  <si>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</si>
  <si>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</si>
  <si>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</si>
  <si>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</si>
  <si>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</si>
  <si>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</si>
  <si>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</si>
  <si>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</si>
  <si>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</si>
  <si>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</si>
  <si>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</si>
  <si>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</si>
  <si>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</si>
  <si>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</si>
  <si>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</si>
  <si>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</si>
  <si>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</si>
  <si>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</si>
  <si>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</si>
  <si>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</si>
  <si>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</si>
  <si>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</si>
  <si>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</si>
  <si>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</si>
  <si>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</si>
  <si>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</si>
  <si>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</si>
  <si>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</si>
  <si>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</si>
  <si>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</si>
  <si>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</si>
  <si>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</si>
  <si>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</si>
  <si>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</si>
  <si>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</si>
  <si>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</si>
  <si>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</si>
  <si>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</si>
  <si>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</si>
  <si>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</si>
  <si>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</si>
  <si>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</si>
  <si>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</si>
  <si>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</si>
  <si>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</si>
  <si>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</si>
  <si>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</si>
  <si>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</si>
  <si>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</si>
  <si>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</si>
  <si>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</si>
  <si>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</si>
  <si>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</si>
  <si>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</si>
  <si>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</si>
  <si>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</si>
  <si>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</si>
  <si>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</si>
  <si>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</si>
  <si>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</si>
  <si>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</si>
  <si>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</si>
  <si>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</si>
  <si>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</si>
  <si>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</si>
  <si>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</si>
  <si>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</si>
  <si>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</si>
  <si>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</si>
  <si>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</si>
  <si>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</si>
  <si>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</si>
  <si>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</si>
  <si>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</si>
  <si>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</si>
  <si>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</si>
  <si>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</si>
  <si>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</si>
  <si>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</si>
  <si>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</si>
  <si>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</si>
  <si>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</si>
  <si>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</si>
  <si>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</si>
  <si>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</si>
  <si>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</si>
  <si>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</si>
  <si>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</si>
  <si>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</si>
  <si>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</si>
  <si>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</si>
  <si>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</si>
  <si>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</si>
  <si>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</si>
  <si>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</si>
  <si>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</si>
  <si>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</si>
  <si>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</si>
  <si>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</si>
  <si>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</si>
  <si>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</si>
  <si>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</si>
  <si>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</si>
  <si>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</si>
  <si>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</si>
  <si>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</si>
  <si>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</si>
  <si>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</si>
  <si>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</si>
  <si>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</si>
  <si>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</si>
  <si>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</si>
  <si>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</si>
  <si>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</si>
  <si>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</si>
  <si>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</si>
  <si>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</si>
  <si>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</si>
  <si>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</si>
  <si>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</si>
  <si>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</si>
  <si>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</si>
  <si>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</si>
  <si>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</si>
  <si>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</si>
  <si>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</si>
  <si>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</si>
  <si>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</si>
  <si>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</si>
  <si>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</si>
  <si>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60 MIN// SITE is fallping </t>
  </si>
  <si>
    <t>PCM-20251127-00001359</t>
  </si>
  <si>
    <t xml:space="preserve"> R2</t>
  </si>
  <si>
    <t xml:space="preserve"> riy2993</t>
  </si>
  <si>
    <t xml:space="preserve">2025-11-27 14:56:23
</t>
  </si>
  <si>
    <t xml:space="preserve"> sceco- renatal gen </t>
  </si>
  <si>
    <t>inprogress</t>
  </si>
  <si>
    <t>Site has access road issue which prevent our teams to reach the site</t>
  </si>
  <si>
    <t xml:space="preserve"> LATIS </t>
  </si>
  <si>
    <t xml:space="preserve">NO PCM </t>
  </si>
  <si>
    <t>mld0115</t>
  </si>
  <si>
    <t xml:space="preserve">2025-11-27 17:22:04
</t>
  </si>
  <si>
    <t xml:space="preserve">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</si>
  <si>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</si>
  <si>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</si>
  <si>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</si>
  <si>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</si>
  <si>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</si>
  <si>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</si>
  <si>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</si>
  <si>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</si>
  <si>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</si>
  <si>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</si>
  <si>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PCM-20251127-00001631</t>
  </si>
  <si>
    <t>EM Team on the way ETA: 50 Mins</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</si>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</sst>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3" dataDxfId="152" headerRowBorderDxfId="150" tableBorderDxfId="151" totalsRowBorderDxfId="149">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7" dataDxfId="26" headerRowBorderDxfId="24" tableBorderDxfId="25">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325.77954398147995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45988.727969907406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45988.727969907406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45988.727969907406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45988.727969907406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45988.727969907406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45988.727969907406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45988.727969907406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45988.727969907406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45988.727969907406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45988.727969907406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45988.727969907406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45988.727969907406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45988.727969907406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45988.727969907406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45988.727969907406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45988.727969907406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45988.727969907406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45988.727969907406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45988.727969907406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45988.727969907406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45988.727969907406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45988.727969907406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45988.727969907406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45988.727969907406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45988.727969907406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45988.727969907406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45988.727969907406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45988.727969907406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45988.727969907406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45988.727969907406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45988.727969907406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45988.727969907406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45988.727969907406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45988.727969907406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45988.727969907406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45988.727969907406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45988.727969907406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45988.727969907406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45988.727969907406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pane ySplit="1" topLeftCell="A2" activePane="bottomLeft" state="frozen"/>
      <selection pane="bottomLeft"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163.72813194444461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4.3405509259246173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45988.727969907406</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8.7159722221258562E-2</v>
      </c>
      <c r="H6" s="146" t="s">
        <v>39112</v>
      </c>
      <c r="I6" s="18" t="s">
        <v>39113</v>
      </c>
      <c r="J6" s="18" t="s">
        <v>39114</v>
      </c>
      <c r="K6" s="19" t="s">
        <v>39115</v>
      </c>
      <c r="L6" s="18" t="s">
        <v>39116</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39117</v>
      </c>
      <c r="B7" s="18" t="str">
        <f>IFERROR(VLOOKUP(D7,DB!A:K,11,0),"")</f>
        <v>R2</v>
      </c>
      <c r="C7" s="18">
        <v>1</v>
      </c>
      <c r="D7" s="18" t="s">
        <v>39118</v>
      </c>
      <c r="E7" s="99" t="s">
        <v>39021</v>
      </c>
      <c r="F7" s="100"/>
      <c r="G7" s="101">
        <f ca="1">IFERROR(NOW()-F7,"-")</f>
        <v>45988.727969907406</v>
      </c>
      <c r="H7" s="146"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45988.727969907406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45988.727969907406</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45988.727969907406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45988.727969907406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45988.727969907406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45988.727969907406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45988.727969907406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45988.727969907406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45988.727969907406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45988.727969907406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45988.727969907406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45988.727969907406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45988.727969907406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45988.727969907406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45988.727969907406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45988.727969907406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45988.727969907406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45988.727969907406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45988.727969907406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45988.727969907406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45988.727969907406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45988.727969907406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45988.727969907406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45988.727969907406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45988.727969907406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45988.727969907406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45988.727969907406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45988.727969907406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45988.727969907406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45988.727969907406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45988.727969907406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45988.727969907406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45988.727969907406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45988.727969907406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45988.727969907406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45988.727969907406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45988.727969907406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45988.727969907406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45988.727969907406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45988.727969907406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45988.727969907406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45988.727969907406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45988.727969907406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45988.727969907406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45988.727969907406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45988.727969907406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45988.727969907406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45988.727969907406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45988.727969907406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45988.727969907406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45988.727969907406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45988.727969907406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45988.727969907406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45988.727969907406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45988.727969907406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45988.727969907406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45988.727969907406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45988.727969907406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45988.727969907406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45988.727969907406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45988.727969907406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45988.727969907406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45988.727969907406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45988.727969907406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45988.727969907406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45988.727969907406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45988.727969907406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45988.727969907406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45988.727969907406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45988.727969907406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45988.727969907406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45988.727969907406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45988.727969907406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45988.727969907406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45988.727969907406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45988.727969907406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45988.727969907406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45988.727969907406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45988.727969907406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45988.727969907406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45988.727969907406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45988.727969907406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45988.727969907406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45988.727969907406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45988.727969907406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45988.727969907406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45988.727969907406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45988.727969907406</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45988.727969907406</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45988.727969907406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45988.727969907406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45988.727969907406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45988.727969907406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45988.727969907406</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45988.727969907406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45988.727969907406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45988.727969907406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45988.727969907406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45988.727969907406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45988.727969907406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45988.727969907406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45988.727969907406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45988.727969907406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45988.727969907406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45988.727969907406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45988.727969907406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45988.727969907406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45988.727969907406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45988.727969907406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45988.727969907406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45988.727969907406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45988.727969907406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45988.727969907406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45988.727969907406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45988.727969907406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45988.727969907406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45988.727969907406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45988.727969907406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45988.727969907406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45988.727969907406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45988.727969907406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45988.727969907406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45988.727969907406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45988.727969907406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45988.727969907406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45988.727969907406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45988.727969907406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45988.727969907406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45988.727969907406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45988.727969907406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45988.727969907406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45988.727969907406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45988.727969907406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45988.727969907406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45988.727969907406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45988.727969907406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45988.727969907406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45988.727969907406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45988.727969907406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45988.727969907406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45988.727969907406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45988.727969907406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45988.727969907406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45988.727969907406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45988.727969907406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45988.727969907406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45988.727969907406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45988.727969907406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45988.727969907406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45988.727969907406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45988.727969907406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45988.727969907406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45988.727969907406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45988.727969907406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45988.727969907406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45988.727969907406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45988.727969907406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45988.727969907406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45988.727969907406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45988.727969907406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45988.727969907406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45988.727969907406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45988.727969907406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45988.727969907406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45988.727969907406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45988.727969907406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45988.727969907406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45988.727969907406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45988.727969907406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45988.727969907406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45988.727969907406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45988.727969907406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45988.727969907406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45988.727969907406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45988.727969907406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45988.727969907406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45988.727969907406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45988.727969907406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45988.727969907406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45988.727969907406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45988.727969907406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45988.727969907406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45988.727969907406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45988.727969907406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45988.727969907406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45988.727969907406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45988.727969907406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45988.727969907406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45988.727969907406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45988.727969907406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45988.727969907406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45988.727969907406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45988.727969907406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45988.727969907406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45988.727969907406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45988.727969907406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45988.727969907406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45988.727969907406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45988.727969907406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45988.727969907406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45988.727969907406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45988.727969907406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45988.727969907406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45988.727969907406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45988.727969907406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45988.727969907406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45988.727969907406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45988.727969907406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45988.727969907406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45988.727969907406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45988.727969907406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45988.727969907406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45988.727969907406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45988.727969907406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45988.727969907406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45988.727969907406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45988.727969907406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45988.727969907406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45988.727969907406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45988.727969907406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45988.727969907406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45988.727969907406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45988.727969907406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45988.727969907406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45988.727969907406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45988.727969907406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45988.727969907406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45988.727969907406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45988.727969907406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45988.727969907406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45988.727969907406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45988.727969907406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45988.727969907406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45988.727969907406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45988.727969907406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45988.727969907406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45988.727969907406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45988.727969907406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45988.727969907406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45988.727969907406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45988.727969907406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45988.727969907406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45988.727969907406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45988.727969907406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45988.727969907406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45988.727969907406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45988.727969907406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45988.727969907406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45988.727969907406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45988.727969907406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45988.727969907406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45988.727969907406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45988.727969907406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45988.727969907406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45988.727969907406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45988.727969907406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45988.727969907406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45988.727969907406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45988.727969907406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45988.727969907406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45988.727969907406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45988.727969907406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45988.727969907406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45988.727969907406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45988.727969907406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45988.727969907406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45988.727969907406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45988.727969907406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45988.727969907406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45988.727969907406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45988.727969907406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45988.727969907406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45988.727969907406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45988.727969907406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45988.727969907406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45988.727969907406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45988.727969907406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45988.727969907406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45988.727969907406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45988.727969907406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45988.727969907406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45988.727969907406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45988.727969907406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45988.727969907406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45988.727969907406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45988.727969907406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45988.727969907406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45988.727969907406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45988.727969907406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45988.727969907406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45988.727969907406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45988.727969907406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45988.727969907406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45988.727969907406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45988.727969907406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45988.727969907406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45988.727969907406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45988.727969907406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45988.727969907406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45988.727969907406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45988.727969907406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45988.727969907406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45988.727969907406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45988.727969907406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45988.727969907406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45988.727969907406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45988.727969907406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45988.727969907406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45988.727969907406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45988.727969907406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45988.727969907406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45988.727969907406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45988.727969907406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45988.727969907406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45988.727969907406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45988.727969907406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45988.727969907406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45988.727969907406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45988.727969907406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45988.727969907406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45988.727969907406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45988.727969907406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45988.727969907406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45988.727969907406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45988.727969907406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45988.727969907406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45988.727969907406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45988.727969907406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45988.727969907406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45988.727969907406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45988.727969907406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45988.727969907406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45988.727969907406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45988.727969907406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45988.727969907406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45988.727969907406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45988.727969907406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45988.727969907406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45988.727969907406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45988.727969907406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45988.727969907406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45988.727969907406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45988.727969907406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45988.727969907406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45988.727969907406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45988.727969907406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45988.727969907406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45988.727969907406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45988.727969907406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45988.727969907406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45988.727969907406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45988.727969907406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45988.727969907406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45988.727969907406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45988.727969907406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45988.727969907406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45988.727969907406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45988.727969907406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45988.727969907406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45988.727969907406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45988.727969907406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45988.727969907406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45988.727969907406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45988.727969907406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45988.727969907406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45988.727969907406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45988.727969907406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45988.727969907406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45988.727969907406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45988.727969907406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45988.727969907406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45988.727969907406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45988.727969907406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45988.727969907406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45988.727969907406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45988.727969907406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45988.727969907406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45988.727969907406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45988.727969907406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45988.727969907406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45988.727969907406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45988.727969907406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45988.727969907406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45988.727969907406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45988.727969907406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45988.727969907406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45988.727969907406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45988.727969907406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45988.727969907406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45988.727969907406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45988.727969907406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45988.727969907406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45988.727969907406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45988.727969907406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45988.727969907406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45988.727969907406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45988.727969907406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45988.727969907406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45988.727969907406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45988.727969907406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45988.727969907406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45988.727969907406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45988.727969907406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45988.727969907406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45988.727969907406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45988.727969907406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45988.727969907406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45988.727969907406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45988.727969907406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45988.727969907406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45988.727969907406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45988.727969907406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45988.727969907406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45988.727969907406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45988.727969907406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45988.727969907406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45988.727969907406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45988.727969907406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45988.727969907406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45988.727969907406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45988.727969907406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45988.727969907406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45988.727969907406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45988.727969907406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45988.727969907406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45988.727969907406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45988.727969907406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45988.727969907406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45988.727969907406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45988.727969907406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45988.727969907406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45988.727969907406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45988.727969907406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45988.727969907406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45988.727969907406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45988.727969907406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45988.727969907406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45988.727969907406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45988.727969907406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45988.727969907406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45988.727969907406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45988.727969907406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45988.727969907406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45988.727969907406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45988.727969907406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45988.727969907406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45988.727969907406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45988.727969907406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45988.727969907406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45988.727969907406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45988.727969907406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45988.727969907406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45988.727969907406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45988.727969907406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45988.727969907406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45988.727969907406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45988.727969907406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45988.727969907406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45988.727969907406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45988.727969907406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45988.727969907406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45988.727969907406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45988.727969907406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45988.727969907406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45988.727969907406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45988.727969907406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45988.727969907406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45988.727969907406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45988.727969907406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45988.727969907406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45988.727969907406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45988.727969907406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45988.727969907406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45988.727969907406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45988.727969907406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45988.727969907406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45988.727969907406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45988.727969907406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45988.727969907406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45988.727969907406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45988.727969907406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45988.727969907406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45988.727969907406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45988.727969907406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45988.727969907406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45988.727969907406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45988.727969907406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45988.727969907406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45988.727969907406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45988.727969907406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45988.727969907406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45988.727969907406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45988.727969907406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45988.727969907406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45988.727969907406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45988.727969907406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45988.727969907406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45988.727969907406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45988.727969907406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45988.727969907406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45988.727969907406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45988.727969907406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45988.727969907406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45988.727969907406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45988.727969907406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45988.727969907406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45988.727969907406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45988.727969907406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45988.727969907406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45988.727969907406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45988.727969907406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45988.727969907406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45988.727969907406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45988.727969907406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45988.727969907406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45988.727969907406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45988.727969907406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45988.727969907406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45988.727969907406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45988.727969907406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45988.727969907406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45988.727969907406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45988.727969907406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45988.727969907406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45988.727969907406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45988.727969907406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45988.727969907406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45988.727969907406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45988.727969907406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45988.727969907406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45988.727969907406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45988.727969907406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45988.727969907406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45988.727969907406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45988.727969907406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45988.727969907406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45988.727969907406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45988.727969907406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45988.727969907406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45988.727969907406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45988.727969907406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45988.727969907406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45988.727969907406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45988.727969907406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45988.727969907406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45988.727969907406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45988.727969907406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45988.727969907406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45988.727969907406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45988.727969907406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45988.727969907406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45988.727969907406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45988.727969907406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45988.727969907406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45988.727969907406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45988.727969907406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45988.727969907406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45988.727969907406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45988.727969907406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45988.727969907406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45988.727969907406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45988.727969907406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45988.727969907406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45988.727969907406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45988.727969907406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45988.727969907406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45988.727969907406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45988.727969907406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45988.727969907406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45988.727969907406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45988.727969907406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45988.727969907406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45988.727969907406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45988.727969907406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45988.727969907406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45988.727969907406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45988.727969907406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45988.727969907406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45988.727969907406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45988.727969907406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45988.727969907406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45988.727969907406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45988.727969907406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45988.727969907406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45988.727969907406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45988.727969907406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45988.727969907406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45988.727969907406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45988.727969907406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45988.727969907406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45988.727969907406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45988.727969907406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45988.727969907406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45988.727969907406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45988.727969907406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45988.727969907406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45988.727969907406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45988.727969907406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45988.727969907406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45988.727969907406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45988.727969907406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45988.727969907406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45988.727969907406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45988.727969907406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45988.727969907406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45988.727969907406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45988.727969907406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45988.727969907406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45988.727969907406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45988.727969907406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45988.727969907406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45988.727969907406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45988.727969907406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45988.727969907406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45988.727969907406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45988.727969907406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45988.727969907406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45988.727969907406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45988.727969907406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45988.727969907406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45988.727969907406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45988.727969907406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45988.727969907406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45988.727969907406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45988.727969907406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45988.727969907406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45988.727969907406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45988.727969907406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45988.727969907406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45988.727969907406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45988.727969907406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45988.727969907406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45988.727969907406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45988.727969907406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45988.727969907406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45988.727969907406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45988.727969907406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45988.727969907406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45988.727969907406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45988.727969907406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45988.727969907406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45988.727969907406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45988.727969907406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45988.727969907406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45988.727969907406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45988.727969907406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45988.727969907406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45988.727969907406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45988.727969907406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45988.727969907406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45988.727969907406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45988.727969907406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45988.727969907406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45988.727969907406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45988.727969907406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45988.727969907406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45988.727969907406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45988.727969907406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45988.727969907406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45988.727969907406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45988.727969907406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45988.727969907406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45988.727969907406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45988.727969907406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45988.727969907406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45988.727969907406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45988.727969907406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45988.727969907406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45988.727969907406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45988.727969907406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45988.727969907406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45988.727969907406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45988.727969907406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45988.727969907406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45988.727969907406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45988.727969907406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45988.727969907406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45988.727969907406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45988.727969907406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45988.727969907406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45988.727969907406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45988.727969907406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45988.727969907406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45988.727969907406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45988.727969907406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45988.727969907406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45988.727969907406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45988.727969907406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45988.727969907406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45988.727969907406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45988.727969907406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45988.727969907406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45988.727969907406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45988.727969907406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45988.727969907406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45988.727969907406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45988.727969907406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45988.727969907406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45988.727969907406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45988.727969907406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45988.727969907406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45988.727969907406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45988.727969907406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45988.727969907406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45988.727969907406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45988.727969907406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45988.727969907406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45988.727969907406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45988.727969907406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45988.727969907406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45988.727969907406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45988.727969907406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45988.727969907406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45988.727969907406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45988.727969907406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45988.727969907406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45988.727969907406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45988.727969907406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45988.727969907406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45988.727969907406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45988.727969907406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45988.727969907406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45988.727969907406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45988.727969907406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45988.727969907406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45988.727969907406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45988.727969907406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45988.727969907406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45988.727969907406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45988.727969907406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45988.727969907406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45988.727969907406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45988.727969907406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45988.727969907406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45988.727969907406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45988.727969907406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45988.727969907406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45988.727969907406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45988.727969907406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45988.727969907406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45988.727969907406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45988.727969907406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45988.727969907406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45988.727969907406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45988.727969907406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45988.727969907406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45988.727969907406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45988.727969907406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45988.727969907406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45988.727969907406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45988.727969907406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45988.727969907406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45988.727969907406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45988.727969907406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45988.727969907406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45988.727969907406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45988.727969907406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45988.727969907406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45988.727969907406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45988.727969907406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45988.727969907406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45988.727969907406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45988.727969907406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45988.727969907406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45988.727969907406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45988.727969907406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45988.727969907406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45988.727969907406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45988.727969907406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45988.727969907406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45988.727969907406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45988.727969907406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45988.727969907406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45988.727969907406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45988.727969907406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45988.727969907406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45988.727969907406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45988.727969907406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45988.727969907406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45988.727969907406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45988.727969907406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45988.727969907406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45988.727969907406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45988.727969907406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45988.727969907406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45988.727969907406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45988.727969907406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45988.727969907406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45988.727969907406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45988.727969907406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45988.727969907406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45988.727969907406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45988.727969907406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45988.727969907406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45988.727969907406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45988.727969907406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45988.727969907406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45988.727969907406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45988.727969907406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45988.727969907406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45988.727969907406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45988.727969907406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45988.727969907406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45988.727969907406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45988.727969907406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45988.727969907406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45988.727969907406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45988.727969907406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45988.727969907406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45988.727969907406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45988.727969907406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45988.727969907406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45988.727969907406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45988.727969907406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45988.727969907406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45988.727969907406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45988.727969907406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45988.727969907406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45988.727969907406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45988.727969907406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45988.727969907406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45988.727969907406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45988.727969907406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45988.727969907406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45988.727969907406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45988.727969907406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45988.727969907406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45988.727969907406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45988.727969907406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45988.727969907406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45988.727969907406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45988.727969907406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45988.727969907406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45988.727969907406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45988.727969907406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45988.727969907406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45988.727969907406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45988.727969907406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45988.727969907406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45988.727969907406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45988.727969907406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45988.727969907406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45988.727969907406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45988.727969907406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45988.727969907406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45988.727969907406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45988.727969907406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45988.727969907406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45988.727969907406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45988.727969907406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45988.727969907406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45988.727969907406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45988.727969907406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45988.727969907406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45988.727969907406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45988.727969907406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45988.727969907406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45988.727969907406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45988.727969907406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45988.727969907406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45988.727969907406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45988.727969907406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45988.727969907406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45988.727969907406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45988.727969907406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45988.727969907406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45988.727969907406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45988.727969907406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45988.727969907406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45988.727969907406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45988.727969907406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45988.727969907406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45988.727969907406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45988.727969907406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45988.727969907406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45988.727969907406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45988.727969907406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45988.727969907406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45988.727969907406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45988.727969907406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45988.727969907406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45988.727969907406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45988.727969907406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45988.727969907406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45988.727969907406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45988.727969907406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45988.727969907406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45988.727969907406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45988.727969907406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45988.727969907406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45988.727969907406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45988.727969907406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45988.727969907406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45988.727969907406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45988.727969907406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45988.727969907406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45988.727969907406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45988.727969907406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45988.727969907406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45988.727969907406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45988.727969907406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45988.727969907406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45988.727969907406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45988.727969907406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45988.727969907406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45988.727969907406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45988.727969907406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45988.727969907406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45988.727969907406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45988.727969907406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45988.727969907406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45988.727969907406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45988.727969907406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45988.727969907406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45988.727969907406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45988.727969907406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45988.727969907406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45988.727969907406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45988.727969907406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45988.727969907406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45988.727969907406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45988.727969907406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45988.727969907406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45988.727969907406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45988.727969907406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45988.727969907406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45988.727969907406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45988.727969907406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45988.727969907406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45988.727969907406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45988.727969907406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45988.727969907406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45988.727969907406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45988.727969907406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45988.727969907406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45988.727969907406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45988.727969907406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45988.727969907406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45988.727969907406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45988.727969907406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45988.727969907406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45988.727969907406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45988.727969907406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45988.727969907406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45988.727969907406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45988.727969907406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45988.727969907406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45988.727969907406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45988.727969907406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45988.727969907406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45988.727969907406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45988.727969907406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45988.727969907406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45988.727969907406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45988.727969907406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45988.727969907406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45988.727969907406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45988.727969907406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45988.727969907406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45988.727969907406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45988.727969907406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45988.727969907406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45988.727969907406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45988.727969907406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45988.727969907406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45988.727969907406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45988.727969907406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45988.727969907406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45988.727969907406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45988.727969907406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45988.727969907406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45988.727969907406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45988.727969907406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45988.727969907406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45988.727969907406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45988.727969907406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45988.727969907406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45988.727969907406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45988.727969907406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45988.727969907406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45988.727969907406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45988.727969907406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45988.727969907406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45988.727969907406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45988.727969907406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45988.727969907406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45988.727969907406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45988.727969907406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45988.727969907406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45988.727969907406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45988.727969907406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45988.727969907406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45988.727969907406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45988.727969907406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45988.727969907406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45988.727969907406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45988.727969907406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45988.727969907406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45988.727969907406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45988.727969907406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45988.727969907406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45988.727969907406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45988.727969907406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45988.727969907406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45988.727969907406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45988.727969907406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45988.727969907406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45988.727969907406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45988.727969907406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45988.727969907406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45988.727969907406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45988.727969907406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45988.727969907406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45988.727969907406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45988.727969907406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45988.727969907406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45988.727969907406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45988.727969907406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45988.727969907406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45988.727969907406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45988.727969907406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45988.727969907406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45988.727969907406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45988.727969907406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45988.727969907406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45988.727969907406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45988.727969907406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45988.727969907406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45988.727969907406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45988.727969907406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45988.727969907406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45988.727969907406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45988.727969907406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45988.727969907406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45988.727969907406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45988.727969907406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45988.727969907406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45988.727969907406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45988.727969907406</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39121</v>
      </c>
      <c r="B2" s="88" t="str">
        <f>IFERROR(VLOOKUP(D2,DB!A:K,11,0),"")</f>
        <v>R4</v>
      </c>
      <c r="C2" s="90">
        <v>1</v>
      </c>
      <c r="D2" s="88" t="s">
        <v>35092</v>
      </c>
      <c r="E2" s="91" t="s">
        <v>39021</v>
      </c>
      <c r="F2" s="92">
        <v>45703.480717592596</v>
      </c>
      <c r="G2" s="93">
        <f ca="1">IFERROR(NOW()-F2,"")</f>
        <v>285.24725231480988</v>
      </c>
      <c r="H2" s="92">
        <v>45703.474768518521</v>
      </c>
      <c r="I2" s="92" t="str">
        <f>IFERROR(VLOOKUP(D2,DB!A:F,6,0),"")</f>
        <v>SCECO</v>
      </c>
      <c r="J2" s="92" t="str">
        <f>IFERROR(VLOOKUP(D2,DB!A:G,7,0),"")</f>
        <v>Dead</v>
      </c>
      <c r="K2" s="94" t="s">
        <v>39122</v>
      </c>
      <c r="L2" s="88" t="str">
        <f>IFERROR(VLOOKUP(D2,DB!A:I,9,0),"")</f>
        <v>Latis</v>
      </c>
    </row>
    <row r="3" spans="1:16" ht="15" customHeight="1">
      <c r="A3" s="110"/>
      <c r="B3" s="110" t="str">
        <f>IFERROR(VLOOKUP(D3,DB!A:K,11,0),"")</f>
        <v/>
      </c>
      <c r="C3" s="90"/>
      <c r="D3" s="88"/>
      <c r="E3" s="91"/>
      <c r="F3" s="92"/>
      <c r="G3" s="93">
        <f t="shared" ref="G3:G12" ca="1" si="0">IFERROR(NOW()-F3,"")</f>
        <v>45988.727969907406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45988.727969907406</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45988.727969907406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45988.727969907406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45988.727969907406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45988.727969907406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45988.727969907406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45988.727969907406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45988.727969907406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45988.727969907406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45988.727969907406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45988.727969907406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45988.727969907406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45988.727969907406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45988.727969907406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45988.727969907406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45988.727969907406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45988.727969907406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45988.727969907406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45988.727969907406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45988.727969907406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45988.727969907406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45988.727969907406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45988.727969907406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45988.727969907406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45988.727969907406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45988.727969907406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45988.727969907406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45988.727969907406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45988.727969907406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45988.727969907406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45988.727969907406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45988.727969907406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45988.727969907406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45988.727969907406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45988.727969907406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45988.727969907406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45988.727969907406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45988.727969907406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45988.727969907406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45988.727969907406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45988.727969907406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45988.727969907406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45988.727969907406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45988.727969907406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45988.727969907406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45988.727969907406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45988.727969907406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45988.727969907406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45988.727969907406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45988.727969907406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45988.727969907406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45988.727969907406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45988.727969907406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45988.727969907406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45988.727969907406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45988.727969907406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45988.727969907406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45988.727969907406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45988.727969907406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45988.727969907406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45988.727969907406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45988.727969907406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45988.727969907406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45988.727969907406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45988.727969907406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45988.727969907406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45988.727969907406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45988.727969907406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45988.727969907406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45988.727969907406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45988.727969907406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45988.727969907406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45988.727969907406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45988.727969907406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45988.727969907406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45988.727969907406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45988.727969907406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45988.727969907406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45988.727969907406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45988.727969907406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45988.727969907406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45988.727969907406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45988.727969907406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45988.727969907406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45988.727969907406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45988.727969907406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45988.727969907406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45988.727969907406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45988.727969907406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45988.727969907406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45988.727969907406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45988.727969907406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45988.727969907406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45988.727969907406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45988.727969907406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45988.727969907406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45988.727969907406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45988.727969907406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45988.727969907406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45988.727969907406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45988.727969907406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45988.727969907406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45988.727969907406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45988.727969907406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45988.727969907406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45988.727969907406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45988.727969907406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45988.727969907406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45988.727969907406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45988.727969907406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45988.727969907406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45988.727969907406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45988.727969907406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45988.727969907406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45988.727969907406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45988.727969907406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45988.727969907406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45988.727969907406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45988.727969907406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45988.727969907406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45988.727969907406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45988.727969907406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45988.727969907406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45988.727969907406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45988.727969907406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45988.727969907406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45988.727969907406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45988.727969907406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45988.727969907406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45988.727969907406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45988.727969907406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45988.727969907406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45988.727969907406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45988.727969907406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45988.727969907406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45988.727969907406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45988.727969907406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45988.727969907406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45988.727969907406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45988.727969907406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45988.727969907406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45988.727969907406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45988.727969907406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45988.727969907406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45988.727969907406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45988.727969907406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45988.727969907406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45988.727969907406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45988.727969907406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45988.727969907406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45988.727969907406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45988.727969907406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45988.727969907406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45988.727969907406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45988.727969907406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45988.727969907406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45988.727969907406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45988.727969907406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45988.727969907406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45988.727969907406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45988.727969907406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45988.727969907406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45988.727969907406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45988.727969907406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45988.727969907406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45988.727969907406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45988.727969907406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45988.727969907406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45988.727969907406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45988.727969907406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45988.727969907406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45988.727969907406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45988.727969907406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45988.727969907406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45988.727969907406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45988.727969907406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45988.727969907406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45988.727969907406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45988.727969907406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45988.727969907406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45988.727969907406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45988.727969907406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45988.727969907406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45988.727969907406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45988.727969907406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45988.727969907406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45988.727969907406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45988.727969907406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45988.727969907406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45988.727969907406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45988.727969907406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45988.727969907406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45988.727969907406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45988.727969907406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45988.727969907406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45988.727969907406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45988.727969907406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45988.727969907406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45988.727969907406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45988.727969907406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45988.727969907406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45988.727969907406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45988.727969907406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45988.727969907406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45988.727969907406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45988.727969907406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45988.727969907406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45988.727969907406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45988.727969907406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45988.727969907406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45988.727969907406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45988.727969907406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45988.727969907406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45988.727969907406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45988.727969907406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45988.727969907406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45988.727969907406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45988.727969907406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45988.727969907406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45988.727969907406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45988.727969907406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45988.727969907406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45988.727969907406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45988.727969907406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45988.727969907406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45988.727969907406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45988.727969907406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45988.727969907406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45988.727969907406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45988.727969907406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45988.727969907406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45988.727969907406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45988.727969907406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45988.727969907406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45988.727969907406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45988.727969907406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45988.727969907406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45988.727969907406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45988.727969907406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45988.727969907406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45988.727969907406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45988.727969907406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45988.727969907406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45988.727969907406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45988.727969907406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45988.727969907406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45988.727969907406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45988.727969907406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45988.727969907406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45988.727969907406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45988.727969907406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45988.727969907406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45988.727969907406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45988.727969907406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45988.727969907406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45988.727969907406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45988.727969907406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45988.727969907406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45988.727969907406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45988.727969907406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45988.727969907406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45988.727969907406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45988.727969907406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45988.727969907406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45988.727969907406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45988.727969907406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45988.727969907406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45988.727969907406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45988.727969907406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45988.727969907406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45988.727969907406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45988.727969907406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45988.727969907406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45988.727969907406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45988.727969907406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45988.727969907406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45988.727969907406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45988.727969907406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45988.727969907406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45988.727969907406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45988.727969907406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45988.727969907406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45988.727969907406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45988.727969907406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45988.727969907406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45988.727969907406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45988.727969907406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45988.727969907406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45988.727969907406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45988.727969907406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45988.727969907406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45988.727969907406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45988.727969907406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45988.727969907406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45988.727969907406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45988.727969907406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45988.727969907406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45988.727969907406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45988.727969907406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45988.727969907406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45988.727969907406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45988.727969907406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45988.727969907406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45988.727969907406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45988.727969907406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45988.727969907406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45988.727969907406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45988.727969907406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45988.727969907406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45988.727969907406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45988.727969907406</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96.895909722217766</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62.539092592589441</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40.066858796293673</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7.3546712962925085</v>
      </c>
      <c r="H5" s="119">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106">
        <v>1</v>
      </c>
      <c r="D6" s="37" t="s">
        <v>38248</v>
      </c>
      <c r="E6" s="106" t="s">
        <v>39021</v>
      </c>
      <c r="F6" s="38">
        <v>45988.712337962963</v>
      </c>
      <c r="G6" s="144">
        <f t="shared" ref="G6:G20" ca="1" si="2">IFERROR(NOW()-F6,"")</f>
        <v>1.5631944443157408E-2</v>
      </c>
      <c r="H6" s="38">
        <v>45988.707476851851</v>
      </c>
      <c r="I6" s="37" t="str">
        <f>IFERROR(VLOOKUP(D6,DB!A:F,6,0),"")</f>
        <v>SCECO</v>
      </c>
      <c r="J6" s="37" t="str">
        <f>IFERROR(VLOOKUP(D6,DB!A:G,7,0),"")</f>
        <v>Haj Removal</v>
      </c>
      <c r="K6" s="37" t="s">
        <v>39132</v>
      </c>
      <c r="L6" s="37" t="str">
        <f>IFERROR(VLOOKUP(D6,DB!A:I,9,0),"")</f>
        <v>Latis</v>
      </c>
    </row>
    <row r="7" spans="1:13">
      <c r="A7" s="37"/>
      <c r="B7" s="37" t="str">
        <f>IFERROR(VLOOKUP(D7,DB!A:K,11,0),"")</f>
        <v/>
      </c>
      <c r="C7" s="37"/>
      <c r="D7" s="37"/>
      <c r="E7" s="37"/>
      <c r="F7" s="38"/>
      <c r="G7" s="144">
        <f t="shared" ca="1" si="2"/>
        <v>45988.727969907406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45988.727969907406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45988.727969907406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45988.727969907406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45988.727969907406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45988.727969907406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45988.727969907406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45988.727969907406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45988.727969907406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45988.727969907406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45988.727969907406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45988.727969907406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45988.727969907406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45988.727969907406</v>
      </c>
      <c r="H20" s="38"/>
      <c r="I20" s="37" t="str">
        <f>IFERROR(VLOOKUP(D20,DB!A:F,6,0),"")</f>
        <v/>
      </c>
      <c r="J20" s="37" t="str">
        <f>IFERROR(VLOOKUP(D20,DB!A:G,7,0),"")</f>
        <v/>
      </c>
      <c r="K20" s="37"/>
      <c r="L20" s="37" t="str">
        <f>IFERROR(VLOOKUP(D20,DB!A:I,9,0),"")</f>
        <v/>
      </c>
    </row>
    <row r="21" spans="1:12">
      <c r="A21" s="37"/>
      <c r="B21" s="154" t="str">
        <f>IFERROR(VLOOKUP(D21,DB!A:K,11,0),"")</f>
        <v/>
      </c>
      <c r="C21" s="37"/>
      <c r="D21" s="37"/>
      <c r="E21" s="37"/>
      <c r="F21" s="38"/>
      <c r="G21" s="144">
        <f ca="1">IFERROR(NOW()-F21,"")</f>
        <v>45988.727969907406</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45988.727969907406</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45988.727969907406</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45988.727969907406</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45988.727969907406</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45988.727969907406</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45988.727969907406</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45988.727969907406</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45988.727969907406</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45988.727969907406</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45988.727969907406</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45988.727969907406</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45988.727969907406</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45988.727969907406</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45988.727969907406</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45988.727969907406</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45988.727969907406</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45988.727969907406</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45988.727969907406</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45988.727969907406</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45988.727969907406</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45988.727969907406</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45988.727969907406</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45988.727969907406</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45988.727969907406</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45988.727969907406</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45988.727969907406</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45988.727969907406</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45988.727969907406</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45988.727969907406</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45988.727969907406</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45988.727969907406</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45988.727969907406</v>
      </c>
      <c r="H53" s="38"/>
      <c r="I53" s="154" t="str">
        <f>IFERROR(VLOOKUP(D53,DB!A:F,6,0),"")</f>
        <v/>
      </c>
      <c r="J53" s="154" t="str">
        <f>IFERROR(VLOOKUP(D53,DB!A:G,7,0),"")</f>
        <v/>
      </c>
      <c r="K53" s="37"/>
      <c r="L53" s="154" t="str">
        <f>IFERROR(VLOOKUP(D53,DB!A:I,9,0),"")</f>
        <v/>
      </c>
    </row>
    <row r="54" spans="1:12">
      <c r="A54" s="37"/>
      <c r="B54" s="154" t="str">
        <f>IFERROR(VLOOKUP(D54,DB!A:K,11,0),"")</f>
        <v/>
      </c>
      <c r="C54" s="37"/>
      <c r="D54" s="37"/>
      <c r="E54" s="37"/>
      <c r="F54" s="38"/>
      <c r="G54" s="144">
        <f ca="1">IFERROR(NOW()-F54,"")</f>
        <v>45988.727969907406</v>
      </c>
      <c r="H54" s="38"/>
      <c r="I54" s="154" t="str">
        <f>IFERROR(VLOOKUP(D54,DB!A:F,6,0),"")</f>
        <v/>
      </c>
      <c r="J54" s="154" t="str">
        <f>IFERROR(VLOOKUP(D54,DB!A:G,7,0),"")</f>
        <v/>
      </c>
      <c r="K54" s="37"/>
      <c r="L54" s="154" t="str">
        <f>IFERROR(VLOOKUP(D54,DB!A:I,9,0),"")</f>
        <v/>
      </c>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row r="63" spans="1:12">
      <c r="A63" s="103"/>
      <c r="B63" s="103"/>
      <c r="C63" s="103"/>
      <c r="D63" s="103"/>
      <c r="E63" s="103"/>
      <c r="F63" s="147"/>
      <c r="G63" s="105"/>
      <c r="H63" s="147"/>
      <c r="I63" s="103"/>
      <c r="J63" s="103"/>
      <c r="K63" s="103"/>
      <c r="L63" s="103"/>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39133</v>
      </c>
      <c r="B2" s="80" t="s">
        <v>5398</v>
      </c>
      <c r="C2" s="125">
        <v>1</v>
      </c>
      <c r="D2" s="124" t="s">
        <v>35266</v>
      </c>
      <c r="E2" s="152"/>
      <c r="F2"/>
      <c r="G2" s="72">
        <f ca="1">IFERROR(NOW()-F2,"-")</f>
        <v>45988.727969907406</v>
      </c>
      <c r="H2" s="153">
        <v>45988.686666666668</v>
      </c>
      <c r="I2" s="124" t="str">
        <f>IFERROR(VLOOKUP(D2,DB!A:F,6,0),"")</f>
        <v>Generator-SG</v>
      </c>
      <c r="J2" s="150" t="str">
        <f>IFERROR(VLOOKUP(D2,DB!A:G,7,0),"")</f>
        <v>Dead</v>
      </c>
      <c r="K2" s="127" t="s">
        <v>39134</v>
      </c>
      <c r="L2" s="151" t="str">
        <f>IFERROR(VLOOKUP(D2,DB!A:I,9,0),"")</f>
        <v>Latis</v>
      </c>
    </row>
    <row r="3" spans="1:16382" ht="31.5" customHeight="1">
      <c r="A3" s="123"/>
      <c r="B3" s="124" t="str">
        <f>IFERROR(VLOOKUP(D3,DB!A:K,11,0),"")</f>
        <v/>
      </c>
      <c r="C3" s="125"/>
      <c r="D3" s="124"/>
      <c r="E3" s="124"/>
      <c r="F3" s="126"/>
      <c r="G3" s="72">
        <f ca="1">IFERROR(NOW()-F3,"-")</f>
        <v>45988.727969907406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45988.727969907406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45988.727969907406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45988.727969907406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45988.727969907406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45988.727969907406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45988.727969907406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45988.727969907406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45988.727969907406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45988.727969907406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45988.727969907406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45988.727969907406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45988.727969907406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45988.727969907406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45988.727969907406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45988.727969907406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45988.727969907406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45988.727969907406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45988.727969907406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45988.727969907406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45988.727969907406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45988.727969907406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45988.727969907406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45988.727969907406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45988.727969907406</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2025-11-27T14:29:49Z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